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Wei-ling.Carrigan\Desktop\"/>
    </mc:Choice>
  </mc:AlternateContent>
  <xr:revisionPtr revIDLastSave="0" documentId="13_ncr:1_{8D05B69E-82BA-4F1E-848E-80363BE46569}" xr6:coauthVersionLast="47" xr6:coauthVersionMax="47" xr10:uidLastSave="{00000000-0000-0000-0000-000000000000}"/>
  <bookViews>
    <workbookView xWindow="1884" yWindow="1884" windowWidth="17280" windowHeight="8964" xr2:uid="{00000000-000D-0000-FFFF-FFFF00000000}"/>
  </bookViews>
  <sheets>
    <sheet name="Concise Lot Listing" sheetId="1" r:id="rId1"/>
    <sheet name="Detailed Lot List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5" i="2" l="1"/>
  <c r="B55" i="2" s="1"/>
  <c r="L54" i="2"/>
  <c r="B54" i="2" s="1"/>
  <c r="L53" i="2"/>
  <c r="B53" i="2"/>
  <c r="L52" i="2"/>
  <c r="B52" i="2"/>
  <c r="L51" i="2"/>
  <c r="B51" i="2" s="1"/>
  <c r="L50" i="2"/>
  <c r="B50" i="2" s="1"/>
  <c r="L49" i="2"/>
  <c r="B49" i="2"/>
  <c r="L48" i="2"/>
  <c r="B48" i="2"/>
  <c r="L47" i="2"/>
  <c r="B47" i="2" s="1"/>
  <c r="L46" i="2"/>
  <c r="B46" i="2" s="1"/>
  <c r="L45" i="2"/>
  <c r="B45" i="2"/>
  <c r="L44" i="2"/>
  <c r="B44" i="2"/>
  <c r="L43" i="2"/>
  <c r="B43" i="2" s="1"/>
  <c r="L42" i="2"/>
  <c r="B42" i="2" s="1"/>
  <c r="L41" i="2"/>
  <c r="B41" i="2"/>
  <c r="L40" i="2"/>
  <c r="B40" i="2"/>
  <c r="L39" i="2"/>
  <c r="B39" i="2" s="1"/>
  <c r="L38" i="2"/>
  <c r="B38" i="2" s="1"/>
  <c r="L37" i="2"/>
  <c r="B37" i="2"/>
  <c r="L36" i="2"/>
  <c r="B36" i="2"/>
  <c r="L35" i="2"/>
  <c r="B35" i="2" s="1"/>
  <c r="L34" i="2"/>
  <c r="B34" i="2" s="1"/>
  <c r="L33" i="2"/>
  <c r="B33" i="2"/>
  <c r="L32" i="2"/>
  <c r="B32" i="2"/>
  <c r="L31" i="2"/>
  <c r="B31" i="2" s="1"/>
  <c r="L30" i="2"/>
  <c r="B30" i="2" s="1"/>
  <c r="L29" i="2"/>
  <c r="B29" i="2"/>
  <c r="L28" i="2"/>
  <c r="B28" i="2"/>
  <c r="L27" i="2"/>
  <c r="B27" i="2" s="1"/>
  <c r="L26" i="2"/>
  <c r="B26" i="2" s="1"/>
  <c r="L25" i="2"/>
  <c r="B25" i="2"/>
  <c r="L24" i="2"/>
  <c r="B24" i="2"/>
  <c r="L23" i="2"/>
  <c r="B23" i="2" s="1"/>
  <c r="L22" i="2"/>
  <c r="B22" i="2" s="1"/>
  <c r="L21" i="2"/>
  <c r="B21" i="2"/>
  <c r="L20" i="2"/>
  <c r="B20" i="2"/>
  <c r="L19" i="2"/>
  <c r="B19" i="2" s="1"/>
  <c r="L18" i="2"/>
  <c r="B18" i="2" s="1"/>
  <c r="L17" i="2"/>
  <c r="B17" i="2"/>
  <c r="L16" i="2"/>
  <c r="B16" i="2"/>
  <c r="L15" i="2"/>
  <c r="B15" i="2" s="1"/>
  <c r="L14" i="2"/>
  <c r="B14" i="2" s="1"/>
  <c r="L13" i="2"/>
  <c r="B13" i="2"/>
  <c r="L12" i="2"/>
  <c r="B12" i="2"/>
  <c r="L11" i="2"/>
  <c r="B11" i="2" s="1"/>
  <c r="L10" i="2"/>
  <c r="B10" i="2" s="1"/>
  <c r="L9" i="2"/>
  <c r="B9" i="2"/>
  <c r="L8" i="2"/>
  <c r="B8" i="2" s="1"/>
  <c r="L7" i="2"/>
  <c r="B7" i="2" s="1"/>
  <c r="L6" i="2"/>
  <c r="B6" i="2" s="1"/>
  <c r="L5" i="2"/>
  <c r="B5" i="2"/>
  <c r="L4" i="2"/>
  <c r="B4" i="2"/>
  <c r="L3" i="2"/>
  <c r="B3" i="2" s="1"/>
  <c r="L2" i="2"/>
  <c r="B2" i="2" s="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<sst xmlns="http://schemas.openxmlformats.org/spreadsheetml/2006/main" count="398" uniqueCount="234">
  <si>
    <t>Sotheby's Wine | N11218 | NVV Presents: Vintage Perspective Napa Valley | Late Release from the Winery Cellars</t>
  </si>
  <si>
    <t>Online-Only Auction: 25 February 2023 | 7:00 PM EST</t>
  </si>
  <si>
    <t>Lot Number</t>
  </si>
  <si>
    <t>Lot Concise Description</t>
  </si>
  <si>
    <t>Low Estimate</t>
  </si>
  <si>
    <t>High Estimate</t>
  </si>
  <si>
    <t>Description</t>
  </si>
  <si>
    <t>Link</t>
  </si>
  <si>
    <t>Acumen, PEAK, Cabernet Sauvignon, Atlas Peak 2013 (12 BT)</t>
  </si>
  <si>
    <t>https://www.sothebys.com/en/buy/auction/2023/nvv-presents-vintage-perspective-napa-valley-late-release-from-the-winery-cellars/acumen-peak-cabernet-sauvignon-atlas-peak-2013-12</t>
  </si>
  <si>
    <t>Aratas Wine, Petite Sirah, Napa Valley 2009 (12 BT)</t>
  </si>
  <si>
    <t>https://www.sothebys.com/en/buy/auction/2023/nvv-presents-vintage-perspective-napa-valley-late-release-from-the-winery-cellars/aratas-wine-petite-sirah-napa-valley-2009-12-bt</t>
  </si>
  <si>
    <t>Baldacci Family Vineyards, Brenda's Vineyard, Cabernet Sauvignon, Stags Leap District 2008 (12 BT)</t>
  </si>
  <si>
    <t>https://www.sothebys.com/en/buy/auction/2023/nvv-presents-vintage-perspective-napa-valley-late-release-from-the-winery-cellars/baldacci-family-vineyards-brendas-vineyard</t>
  </si>
  <si>
    <t>Blackbird Vineyards, Paramour Proprietary, Red Table Wine, Napa Valley 2006 (12 BT)</t>
  </si>
  <si>
    <t>https://www.sothebys.com/en/buy/auction/2023/nvv-presents-vintage-perspective-napa-valley-late-release-from-the-winery-cellars/blackbird-vineyards-paramour-proprietary-red-table</t>
  </si>
  <si>
    <t>BOND, Matriarch, Red Table Wine, Napa Valley 2012 (12 BT)</t>
  </si>
  <si>
    <t>https://www.sothebys.com/en/buy/auction/2023/nvv-presents-vintage-perspective-napa-valley-late-release-from-the-winery-cellars/bond-matriarch-red-table-wine-napa-valley-2012-12</t>
  </si>
  <si>
    <t>Burgess Cellars, Cabernet Sauvignon, Napa Valley 2006 (12 BT)</t>
  </si>
  <si>
    <t>https://www.sothebys.com/en/buy/auction/2023/nvv-presents-vintage-perspective-napa-valley-late-release-from-the-winery-cellars/burgess-cellars-cabernet-sauvignon-napa-valley</t>
  </si>
  <si>
    <t>Calafia Wines, La Reina, Red Table Wine, St. Helena 2010 (12 BT)</t>
  </si>
  <si>
    <t>https://www.sothebys.com/en/buy/auction/2023/nvv-presents-vintage-perspective-napa-valley-late-release-from-the-winery-cellars/calafia-wines-la-reina-red-table-wine-st-helena</t>
  </si>
  <si>
    <t>Chaix Wines, Cabernet Sauvignon, Rutherford 2013 (12 BT)</t>
  </si>
  <si>
    <t>https://www.sothebys.com/en/buy/auction/2023/nvv-presents-vintage-perspective-napa-valley-late-release-from-the-winery-cellars/chaix-wines-cabernet-sauvignon-rutherford-2013-12</t>
  </si>
  <si>
    <t>Chappellet Vineyard, Pritchard Hill, Cabernet Sauvignon, Napa Valley 2011 (12 BT)</t>
  </si>
  <si>
    <t>https://www.sothebys.com/en/buy/auction/2023/nvv-presents-vintage-perspective-napa-valley-late-release-from-the-winery-cellars/chappellet-vineyard-pritchard-hill-cabernet</t>
  </si>
  <si>
    <t>https://www.sothebys.com/en/buy/auction/2023/nvv-presents-vintage-perspective-napa-valley-late-release-from-the-winery-cellars/corison-winery-cabernet-sauvignon-napa-valley-2010</t>
  </si>
  <si>
    <t>Crocker &amp; Starr Wines, Stone Place, Cabernet Sauvignon, St. Helena 2013 (12 BT)</t>
  </si>
  <si>
    <t>https://www.sothebys.com/en/buy/auction/2023/nvv-presents-vintage-perspective-napa-valley-late-release-from-the-winery-cellars/crocker-starr-wines-stone-place-cabernet-sauvignon</t>
  </si>
  <si>
    <t>Dalla Valle Vineyards, Cabernet Sauvignon, Oakville 2013 (12 BT)</t>
  </si>
  <si>
    <t>https://www.sothebys.com/en/buy/auction/2023/nvv-presents-vintage-perspective-napa-valley-late-release-from-the-winery-cellars/dalla-valle-vineyards-cabernet-sauvignon-oakville</t>
  </si>
  <si>
    <t>Darioush, Signature, Cabernet Sauvignon, Mount Veeder 2013 (12 BT)</t>
  </si>
  <si>
    <t>https://www.sothebys.com/en/buy/auction/2023/nvv-presents-vintage-perspective-napa-valley-late-release-from-the-winery-cellars/darioush-signature-cabernet-sauvignon-mount-veeder</t>
  </si>
  <si>
    <t>Duckhorn Vineyards, Cabernet Sauvignon, Napa Valley 2011 (12 BT)</t>
  </si>
  <si>
    <t>https://www.sothebys.com/en/buy/auction/2023/nvv-presents-vintage-perspective-napa-valley-late-release-from-the-winery-cellars/duckhorn-vineyards-cabernet-sauvignon-napa-valley</t>
  </si>
  <si>
    <t>Freemark Abbey, Cabernet Bosché, Cabernet Sauvignon, Rutherford 2013 (12 BT)</t>
  </si>
  <si>
    <t>https://www.sothebys.com/en/buy/auction/2023/nvv-presents-vintage-perspective-napa-valley-late-release-from-the-winery-cellars/freemark-abbey-cabernet-bosche-cabernet-sauvignon</t>
  </si>
  <si>
    <t>Gallica, Cabernet Sauvignon, Napa Valley 2009 (12 BT)</t>
  </si>
  <si>
    <t>https://www.sothebys.com/en/buy/auction/2023/nvv-presents-vintage-perspective-napa-valley-late-release-from-the-winery-cellars/gallica-cabernet-sauvignon-napa-valley-2009-12-bt</t>
  </si>
  <si>
    <t>Ghost Block Estate Wines, Estate, Cabernet Sauvignon, Oakville 2007 (12 BT)</t>
  </si>
  <si>
    <t>https://www.sothebys.com/en/buy/auction/2023/nvv-presents-vintage-perspective-napa-valley-late-release-from-the-winery-cellars/ghost-block-estate-wines-estate-cabernet-sauvignon</t>
  </si>
  <si>
    <t>Grgich Hills Estate, Cabernet Sauvignon, Napa Valley 2007 (12 BT)</t>
  </si>
  <si>
    <t>https://www.sothebys.com/en/buy/auction/2023/nvv-presents-vintage-perspective-napa-valley-late-release-from-the-winery-cellars/grgich-hills-estate-cabernet-sauvignon-napa-valley</t>
  </si>
  <si>
    <t>HALL, Sacrashe, Cabernet Sauvignon, Rutherford 2013 (12 BT)</t>
  </si>
  <si>
    <t>https://www.sothebys.com/en/buy/auction/2023/nvv-presents-vintage-perspective-napa-valley-late-release-from-the-winery-cellars/hall-sacrashe-cabernet-sauvignon-rutherford-2013</t>
  </si>
  <si>
    <t>Harlan Estate, The Maiden, Red Table Wine, Napa Valley 2010 (12 BT)</t>
  </si>
  <si>
    <t>https://www.sothebys.com/en/buy/auction/2023/nvv-presents-vintage-perspective-napa-valley-late-release-from-the-winery-cellars/harlan-estate-the-maiden-red-table-wine-napa</t>
  </si>
  <si>
    <t>Hourglass, Albarino, Napa Valley 2011 (12 BT)</t>
  </si>
  <si>
    <t>https://www.sothebys.com/en/buy/auction/2023/nvv-presents-vintage-perspective-napa-valley-late-release-from-the-winery-cellars/hourglass-albarino-napa-valley-2011-12-bt</t>
  </si>
  <si>
    <t>Inglenook, RUBICON, Red Table Wine, Rutherford 2005 (12 BT)</t>
  </si>
  <si>
    <t>https://www.sothebys.com/en/buy/auction/2023/nvv-presents-vintage-perspective-napa-valley-late-release-from-the-winery-cellars/inglenook-rubicon-red-table-wine-rutherford-2005</t>
  </si>
  <si>
    <t>Jean Edwards Cellars, Stagecoach Vineyard, Cabernet Sauvignon, Napa Valley 2013 (12 BT)</t>
  </si>
  <si>
    <t>https://www.sothebys.com/en/buy/auction/2023/nvv-presents-vintage-perspective-napa-valley-late-release-from-the-winery-cellars/jean-edwards-cellars-stagecoach-vineyard-cabernet</t>
  </si>
  <si>
    <t>Keenan Winery, Estate, Chardonnay, Spring Mountain District 2005 (12 BT)</t>
  </si>
  <si>
    <t>https://www.sothebys.com/en/buy/auction/2023/nvv-presents-vintage-perspective-napa-valley-late-release-from-the-winery-cellars/keenan-winery-estate-chardonnay-spring-mountain</t>
  </si>
  <si>
    <t>Llamas Family Wines, Cabernet Sauvignon, Atlas Peak 2013 (12 BT)</t>
  </si>
  <si>
    <t>https://www.sothebys.com/en/buy/auction/2023/nvv-presents-vintage-perspective-napa-valley-late-release-from-the-winery-cellars/llamas-family-wines-cabernet-sauvignon-atlas-peak</t>
  </si>
  <si>
    <t>Louis M. Martini Winery, Lot 1, Cabernet Sauvignon, Napa Valley 2012 (12 BT)</t>
  </si>
  <si>
    <t>https://www.sothebys.com/en/buy/auction/2023/nvv-presents-vintage-perspective-napa-valley-late-release-from-the-winery-cellars/louis-m-martini-winery-lot-1-cabernet-sauvignon</t>
  </si>
  <si>
    <t>Mathew Bruno, Cabernet Sauvignon, Rutherford 2013 (12 BT)</t>
  </si>
  <si>
    <t>https://www.sothebys.com/en/buy/auction/2023/nvv-presents-vintage-perspective-napa-valley-late-release-from-the-winery-cellars/mathew-bruno-cabernet-sauvignon-rutherford-2013-12</t>
  </si>
  <si>
    <t>Michael Mondavi Family Estate, M by Michael Mondavi, Cabernet Sauvignon, Napa Valley 2010 (12 BT)</t>
  </si>
  <si>
    <t>https://www.sothebys.com/en/buy/auction/2023/nvv-presents-vintage-perspective-napa-valley-late-release-from-the-winery-cellars/michael-mondavi-family-estate-m-by-michael-mondavi</t>
  </si>
  <si>
    <t>Newton Vineyard, The Puzzle, Cabernet Sauvignon, Napa Valley 2012 (12 BT)</t>
  </si>
  <si>
    <t>https://www.sothebys.com/en/buy/auction/2023/nvv-presents-vintage-perspective-napa-valley-late-release-from-the-winery-cellars/newton-vineyard-the-puzzle-cabernet-sauvignon-napa</t>
  </si>
  <si>
    <t>Pahlmeyer, Merlot, Napa Valley 2010 (12 BT)</t>
  </si>
  <si>
    <t>https://www.sothebys.com/en/buy/auction/2023/nvv-presents-vintage-perspective-napa-valley-late-release-from-the-winery-cellars/pahlmeyer-merlot-napa-valley-2010-12-bt</t>
  </si>
  <si>
    <t>Prime Solum, Brokenrock Vineyard, Cabernet Sauvignon, Napa Valley 2012 (12 BT)</t>
  </si>
  <si>
    <t>https://www.sothebys.com/en/buy/auction/2023/nvv-presents-vintage-perspective-napa-valley-late-release-from-the-winery-cellars/prime-solum-brokenrock-vineyard-cabernet-sauvignon</t>
  </si>
  <si>
    <t>Red Mare Wines, Cabernet Sauvignon, Napa Valley 2011 (12 BT)</t>
  </si>
  <si>
    <t>https://www.sothebys.com/en/buy/auction/2023/nvv-presents-vintage-perspective-napa-valley-late-release-from-the-winery-cellars/red-mare-wines-cabernet-sauvignon-napa-valley-2011</t>
  </si>
  <si>
    <t>Robert Biale Vineyards, Zinfandel, Napa Valley 2012 (12 BT)</t>
  </si>
  <si>
    <t>https://www.sothebys.com/en/buy/auction/2023/nvv-presents-vintage-perspective-napa-valley-late-release-from-the-winery-cellars/robert-biale-vineyards-zinfandel-napa-valley-2012</t>
  </si>
  <si>
    <t>Rombauer Vineyards, Cabernet Sauvignon, Atlas Peak 2012 (12 BT)</t>
  </si>
  <si>
    <t>https://www.sothebys.com/en/buy/auction/2023/nvv-presents-vintage-perspective-napa-valley-late-release-from-the-winery-cellars/rombauer-vineyards-cabernet-sauvignon-atlas-peak</t>
  </si>
  <si>
    <t>Saint Helena Winery, Sympa, Cabernet Sauvignon, St. Helena 2010 (12 BT)</t>
  </si>
  <si>
    <t>https://www.sothebys.com/en/buy/auction/2023/nvv-presents-vintage-perspective-napa-valley-late-release-from-the-winery-cellars/saint-helena-winery-sympa-cabernet-sauvignon-st</t>
  </si>
  <si>
    <t>Schweiger Vineyards, Dedication, Red Table Wine, Spring Mountain District 2004 (12 BT)</t>
  </si>
  <si>
    <t>https://www.sothebys.com/en/buy/auction/2023/nvv-presents-vintage-perspective-napa-valley-late-release-from-the-winery-cellars/schweiger-vineyards-dedication-red-table-wine</t>
  </si>
  <si>
    <t>Seavey Vineyard, Cabernet Sauvignon, Napa Valley 2005 (12 BT)</t>
  </si>
  <si>
    <t>https://www.sothebys.com/en/buy/auction/2023/nvv-presents-vintage-perspective-napa-valley-late-release-from-the-winery-cellars/seavey-vineyard-cabernet-sauvignon-napa-valley</t>
  </si>
  <si>
    <t>Shafer Vineyards, Hillside Select, Cabernet Sauvignon, Stags Leap District 2012 (12 BT)</t>
  </si>
  <si>
    <t>https://www.sothebys.com/en/buy/auction/2023/nvv-presents-vintage-perspective-napa-valley-late-release-from-the-winery-cellars/shafer-vineyards-hillside-select-cabernet</t>
  </si>
  <si>
    <t>Silverado Vineyards, SOLO, Cabernet Sauvignon, Stags Leap District 2011 (12 BT)</t>
  </si>
  <si>
    <t>https://www.sothebys.com/en/buy/auction/2023/nvv-presents-vintage-perspective-napa-valley-late-release-from-the-winery-cellars/silverado-vineyards-solo-cabernet-sauvignon-stags</t>
  </si>
  <si>
    <t>SODHANI Vineyards, Cabernet Sauvignon, St. Helena 2013 (12 BT)</t>
  </si>
  <si>
    <t>https://www.sothebys.com/en/buy/auction/2023/nvv-presents-vintage-perspective-napa-valley-late-release-from-the-winery-cellars/sodhani-vineyards-cabernet-sauvignon-st-helena</t>
  </si>
  <si>
    <t>Somerston Estate, Cabernet Sauvignon, Napa Valley 2012 (12 BT)</t>
  </si>
  <si>
    <t>https://www.sothebys.com/en/buy/auction/2023/nvv-presents-vintage-perspective-napa-valley-late-release-from-the-winery-cellars/somerston-estate-cabernet-sauvignon-napa-valley</t>
  </si>
  <si>
    <t>Somnium, Cabernet Sauvignon, Napa Valley 2012 (12 BT)</t>
  </si>
  <si>
    <t>https://www.sothebys.com/en/buy/auction/2023/nvv-presents-vintage-perspective-napa-valley-late-release-from-the-winery-cellars/somnium-cabernet-sauvignon-napa-valley-2012-12-bt</t>
  </si>
  <si>
    <t>Spottswoode Estate Vineyard &amp; Winery, Cabernet Sauvignon, St. Helena 2012 (12 BT)</t>
  </si>
  <si>
    <t>https://www.sothebys.com/en/buy/auction/2023/nvv-presents-vintage-perspective-napa-valley-late-release-from-the-winery-cellars/spottswoode-estate-vineyard-winery-cabernet</t>
  </si>
  <si>
    <t>Spring Mountain Vineyard, Elivette, Red Table Wine, Spring Mountain District 2005 (12 BT)</t>
  </si>
  <si>
    <t>https://www.sothebys.com/en/buy/auction/2023/nvv-presents-vintage-perspective-napa-valley-late-release-from-the-winery-cellars/spring-mountain-vineyard-elivette-red-table-wine</t>
  </si>
  <si>
    <t>Stag's Leap Wine Cellars, S.L.V. Estate Grown, Cabernet Sauvignon, Stags Leap District 2012 (12 BT)</t>
  </si>
  <si>
    <t>https://www.sothebys.com/en/buy/auction/2023/nvv-presents-vintage-perspective-napa-valley-late-release-from-the-winery-cellars/stags-leap-wine-cellars-s-l-v-estate-grown</t>
  </si>
  <si>
    <t>Stewart Cellars, Cabernet Sauvignon, Napa Valley 2011 (12 BT)</t>
  </si>
  <si>
    <t>https://www.sothebys.com/en/buy/auction/2023/nvv-presents-vintage-perspective-napa-valley-late-release-from-the-winery-cellars/stewart-cellars-cabernet-sauvignon-napa-valley</t>
  </si>
  <si>
    <t>Stony Hill Vineyard, Chardonnay, Spring Mountain District 2007 (12 BT)</t>
  </si>
  <si>
    <t>https://www.sothebys.com/en/buy/auction/2023/nvv-presents-vintage-perspective-napa-valley-late-release-from-the-winery-cellars/stony-hill-vineyard-chardonnay-spring-mountain</t>
  </si>
  <si>
    <t>THE GRADE Cellars, Cabernet Sauvignon, Calistoga 2004 (12 BT)</t>
  </si>
  <si>
    <t>https://www.sothebys.com/en/buy/auction/2023/nvv-presents-vintage-perspective-napa-valley-late-release-from-the-winery-cellars/the-grade-cellars-cabernet-sauvignon-calistoga</t>
  </si>
  <si>
    <t>The Mascot, Cabernet Sauvignon, Napa Valley 2010 (12 BT)</t>
  </si>
  <si>
    <t>https://www.sothebys.com/en/buy/auction/2023/nvv-presents-vintage-perspective-napa-valley-late-release-from-the-winery-cellars/the-mascot-cabernet-sauvignon-napa-valley-2010-12</t>
  </si>
  <si>
    <t>Tierra Roja Vineyards, Cabernet Sauvignon, Oakville 2004 (12 BT)</t>
  </si>
  <si>
    <t>https://www.sothebys.com/en/buy/auction/2023/nvv-presents-vintage-perspective-napa-valley-late-release-from-the-winery-cellars/tierra-roja-vineyards-cabernet-sauvignon-oakville</t>
  </si>
  <si>
    <t>VinRoc, Cabernet Sauvignon, Atlas Peak 2013 (12 BT)</t>
  </si>
  <si>
    <t>https://www.sothebys.com/en/buy/auction/2023/nvv-presents-vintage-perspective-napa-valley-late-release-from-the-winery-cellars/vinroc-cabernet-sauvignon-atlas-peak-2013-12-bt</t>
  </si>
  <si>
    <t>Young Inglewood Vineyards, Estate, Cabernet Sauvignon, St. Helena 2009 (12 BT)</t>
  </si>
  <si>
    <t>https://www.sothebys.com/en/buy/auction/2023/nvv-presents-vintage-perspective-napa-valley-late-release-from-the-winery-cellars/young-inglewood-vineyards-estate-cabernet</t>
  </si>
  <si>
    <t>Long Meadow Ranch Winery, Cabernet Sauvignon, Napa Valley 2008 (6 MAG)</t>
  </si>
  <si>
    <t>https://www.sothebys.com/en/buy/auction/2023/nvv-presents-vintage-perspective-napa-valley-late-release-from-the-winery-cellars/long-meadow-ranch-winery-cabernet-sauvignon-napa</t>
  </si>
  <si>
    <t>Buoncristiani Family Winery, 10th Anniversary Bottling, Cabernet Sauvignon, Napa Valley 2008 (12 BT)</t>
  </si>
  <si>
    <t>https://www.sothebys.com/en/buy/auction/2023/nvv-presents-vintage-perspective-napa-valley-late-release-from-the-winery-cellars/buoncristiani-family-winery-10th-anniversary</t>
  </si>
  <si>
    <t>Condition/Ullage</t>
  </si>
  <si>
    <t>Wine</t>
  </si>
  <si>
    <t>Vintage</t>
  </si>
  <si>
    <t>Quantity</t>
  </si>
  <si>
    <t>Format</t>
  </si>
  <si>
    <t>Case Type</t>
  </si>
  <si>
    <t>Links</t>
  </si>
  <si>
    <t>"Highlights:
 The 2013 vintage revealed aromas and fruit flavors of the black cherries, Santa Rosa plums and fresh mountain blueberries that grow on the valley’s hillsides. The rugged landscape of our vineyards is reflected in the savory flavors of black olive tapenade, purple sage and native chaparral.
 The concentration, deep complexity and inherently powerful structure of the PEAK wines reflect our unique growing conditions at high elevation, with longer growing days at slightly cooler temperatures. The extremely long and pure finish shows hints of Tahitian vanilla, baking spices and Mexican chocolate, leading to notes of pencil shavings and wet rock,s inspiring quiet images of our rocky creek beds.
 With a compelling balance of complex flavors framed by ripe, mouth-coating tannins, we feel the 2013 PEAK Cabernet Sauvignon will continue to evolve beautifully for the next 20 or more years. We are so proud to share this inaugural vintage with you—a reflection of our land, our hearts and our hard work. We hope you enjoy the fruits of our labor.
 Wine Facts:
 • Sustainably produced
 • Organically produced
 • This wine is 100% estate grown and bottled
 • This is a single vineyard wine", cn</t>
  </si>
  <si>
    <t>Acumen, PEAK, Cabernet Sauvignon, Atlas Peak</t>
  </si>
  <si>
    <t>BT</t>
  </si>
  <si>
    <t>cn</t>
  </si>
  <si>
    <t>"Highlights:
 This is the encore vintage of Aratas Wine, Napa Valley’s producer solely focused on the American Heritage grape Petite Sirah. Released 10 years ago, this single-vineyard library bottling demonstrates the intrinsic ageability and complexity of site-selective Petite Sirah.
 Aratas by definition means “harvest of gold” and honors the Chohany family’s Hungarian heritage.
 There were 502 cases produced of this wine, 100% estate grown in loamy alluvial soils on the valley floor in the Oak Knoll District of Napa Valley nested appellation. The wine was fermented on native yeast, had a five-day cold soak, and was aged 20 months in 30% new Trust Hungarian oak and François Frère French oak.
 Wine Facts:
 • Sustainably produced
 • This wine is 100% estate grown and bottled
 • This is a single vineyard wine", cn</t>
  </si>
  <si>
    <t>Aratas Wine, Petite Sirah, Napa Valley</t>
  </si>
  <si>
    <t>"Highlights:
 The 2008 Brenda’s Vineyard is our flagship and the most elevated expression of our vineyard in the Stags Leap District nested appellation. 
 The wine was crafted from 100% estate grown Cabernet Sauvignon.
 Named in honor of winemaker Michael Baldacci’s mother, Brenda, who brings wisdom, beauty and grace to the family, this wine represents the ties that bind us to the land and family.
 A meticulous vineyard and barrel selection process resulted in a wine of remarkable richness, with an energy and complexity that defies expectations.
 Wine Facts:
 • Sustainably produced
 • This wine is 100% estate grown and bottled
 • This is a single vineyard wine
 • Wine is unfiltered", cn</t>
  </si>
  <si>
    <t>Baldacci Family Vineyards, Brenda's Vineyard, Cabernet Sauvignon, Stags Leap District</t>
  </si>
  <si>
    <t>"Highlights:
 Crafted by our artisan winemaker Aaron Pott, this wine is a blend of 48% Merlot, 44% Cabernet Franc and 8% Cabernet Sauvignon. The nose opens with an arresting and inviting perfume, revealing concentrated aromas of wild blueberries, violets and black currants. The textured palate is commanding in its fruit intensity and depth, with the wine flaunting a round, polished center and a velvety mouthfeel. Robust flavors of black cherry and blueberry evolve in the glass, leading the way to a savory, prolonged finish.
 Blackbird Vineyards’ Paramour possesses both sensuality and commanding structure. Merlot and Cabernet Franc have a fragile but irresistible chemistry that flourishes when climate, soils and seasons align. The grapes allotted for this graceful red wine were grown in only the most auspicious conditions. Paramour reveals the passionate relationship between these two varieties, as well as that between the winegrower and the land.
 Wine Facts:
 • Sustainably produced
 • Wine is unfiltered", cn</t>
  </si>
  <si>
    <t>Blackbird Vineyards, Paramour Proprietary, Red Table Wine, Napa Valley</t>
  </si>
  <si>
    <t>"Highlights:
 Matriarch is a product of two main things: the vintage it is from and the hillside vineyards that we work with. It is a wine of great quality, but not of singular character like the crus.
 Though it has hillside characteristics, its identity can change vintage to vintage due to where it is sourced and what the year brings. With that said, the quality is always at the highest level.", cn</t>
  </si>
  <si>
    <t>BOND, Matriarch, Red Table Wine, Napa Valley</t>
  </si>
  <si>
    <t>"Highlights:
 Burgess is proud to present a case of the 2006 Burgess Cabernet Sauvignon. Founded in 1972, Burgess continues the long tradition of the Swiss-Italian ancestors who first planted our vineyards in the 1870s.
 Produced from mountain fruit with low yields, this Cabernet Sauvignon exhibits cooler climate characteristics with notes of dark cherry and polished tannins with a smooth finish. A refined wine with complex aromas and deep flavors, this Cabernet Sauvignon has aged beautifully and is ready to be opened and shared with friends.
 Wine Facts:
 • This wine is 100% estate grown and bottled", cn</t>
  </si>
  <si>
    <t>Burgess Cellars, Cabernet Sauvignon, Napa Valley</t>
  </si>
  <si>
    <t>"Highlights:
 This special Calafia estate vineyard plot hails from St. Helena. Planted in 2000, it’s in the classic Bale Loam soil, with cobble. The cépage is Cabernet Sauvignon, Malbec and Petit Verdot. In 2010 our harvest was in late October, allowing ample hang time for full phenolic maturity. All three varieties were co-fermented and piégage was done by hand.
 Aging was 27 months in French Château Ferre barrels, 30% new. This wine has crimson color. Brooding aromas and flavors are black-fruit-driven. The palate is silky, rich and coating. Now, with 10 years of bottle age, it has reached a pinnacle of perfection.
 Wine Facts:
 • Sustainably produced
 • This wine is 100% estate grown and bottled
 • This is a single vineyard wine", cn</t>
  </si>
  <si>
    <t>Calafia Wines, La Reina, Red Table Wine, St. Helena</t>
  </si>
  <si>
    <t>"Highlights:
 More than a century ago, our great grandfather Adrien Pierre left the south of France and came to California, where he purchased farmland in the heart of Napa Valley.
 Today, thanks to the careful stewardship of four generations, we use the grapes from our family’s historic estate to handcraft this single-vineyard Cabernet Sauvignon.
 Wine Facts:
 • Organically produced
 • This is a single vineyard wine", cn</t>
  </si>
  <si>
    <t>Chaix Wines, Cabernet Sauvignon, Rutherford</t>
  </si>
  <si>
    <t>"Highlights:
 Our patience was rewarded in 2011, as our Cabernet Sauvignon achieved full ripeness in the last weeks of October, yielding a wine that seamlessly combines a classic mountain structure with elegance and finesse. On the nose, vivid aromas of blueberry and cassis are underscored by notes of dark chocolate, anise and cedar, as well as hints of roasted coffee and baking spice from aging in new French oak.
 The palate is rich and impeccably balanced, with supple tannins and a velvety mouthfeel, all supporting radiant layers of cherry, blackberry and spice that continue to unfold throughout a long, lingering finish.", cn</t>
  </si>
  <si>
    <t>Chappellet Vineyard, Pritchard Hill, Cabernet Sauvignon, Napa Valley</t>
  </si>
  <si>
    <t>"Highlights:
 The long, cool season and small crop in 2010 yielded a wine of uncommon concentration. Rainfall returned after three years of drought, pushing bud break, flowering and fruit-set back by at least two weeks. The summer brought cooler-than-normal temperatures so the lag extended into the ripening season.
 The cool growing season continued until warm weather in late September and October brought the grapes to full ripeness. Upon release in 2013, dark, brooding flavors of berries and cassis danced with dusty minerality, baking spices and violet perfume. With almost 10 years in the bottle, this wine is singing!
 Wine Facts:
 • Sustainably produced", cn</t>
  </si>
  <si>
    <t>Corison Winery, Cabernet Sauvignon, Napa Valley</t>
  </si>
  <si>
    <t>MAG</t>
  </si>
  <si>
    <t>"Highlights:
 This wine blends power, balance and elegance, which we recognize as the legacy of the Crocker estate. Using 100% Cabernet Sauvignon fruit from Block 3, the oldest plantings on the property, the small clustered and concentrated grapes have created a wine with richness and finesse.
 The Stone Place Cabernet Sauvignon offers a smooth and seamless transition from the first sip to the lingering finish. With layers of vanilla, rosemary and blackberry pie, the complexity and tannins of this wine qualify for cellar aging, although it is currently approachable and inviting.
 Wine Facts:
 • Sustainably produced
 • This wine is 100% estate grown and bottled
 • This is a single vineyard wine", cn</t>
  </si>
  <si>
    <t>Crocker &amp; Starr Wines, Stone Place, Cabernet Sauvignon, St. Helena</t>
  </si>
  <si>
    <t>"Highlights: The Cabernet Sauvignon offering from our Oakville estate is dazzling in its purity, depth, concentration and balance. The intensity of this vintage shows immediately in the wine, with its black-purple hue and notable viscosity. The fruit arrived at the winery in pristine condition, a relatively light crop of small, flavor-packed berries.
 In 2013, it did not take long for us to feel the power and structure of the vintage. The resulting wine went directly to barrels, where it aged for 22 months, before being bottled without fining or filtration.
 The final blend - Cabernet Sauvignon, Cabernet Franc and Petit Verdot - is phenomenally dark in color, and while it is rich in tannin and extract, the texture is silky, polished and long. The wine is showing notes of mocha, cassis, black cherry, clay and smoke. On the palate the fruit and spices are very generous and these flavors crescendo on the finish, with ample acidity helping lengthen the impression. It is a classic vintage.
 ", cn</t>
  </si>
  <si>
    <t>Dalla Valle Vineyards, Cabernet Sauvignon, Oakville</t>
  </si>
  <si>
    <t>"Highlights:
 The textbook 2013 vintage allowed winemaker Steve Devitt to weave together a Cabernet Sauvignon that balances highly aromatic, well-delineated Mount Veeder nested appellation fruit with saturated flavors, polish and poise lent by our valley floor estates.
 Generous and concentrated on the palate, this dynamic wine delivers its signature of savory blueberry and blackberry fruit, freshly ground espresso and aromas of anise, dried sage and cigar box. A satisfyingly persistent finish of dark fruits unfolds to reveal notes of graphite, toasted hazelnut and seamless, finely knit tannins.", cn</t>
  </si>
  <si>
    <t>Darioush, Signature, Cabernet Sauvignon, Mount Veeder</t>
  </si>
  <si>
    <t>"Highlights:
 During a particularly cool growing season, we benefitted greatly in 2011 from our decades of experience cultivating classic red varietiess and brought forth a stellar harvest of Cabernet Sauvignon.
 This elegant library wine is an ageworthy example of the vintage and captivates with bursting flavors of brambly fruit that commingle with graham-cracker crust. Round, silky tannins and a delightfully energetic acidity linger on the palate and bring it to a long, satisfying finish.
 Wine Facts:
 • Sustainably produced
 • This wine is 100% estate grown and bottled", cn</t>
  </si>
  <si>
    <t>Duckhorn Vineyards, Cabernet Sauvignon, Napa Valley</t>
  </si>
  <si>
    <t>"Highlights:
 Rated 100 points, our 2013 Cabernet Bosché is sourced from the iconic Bosché Vineyard. This wine displays all the classic notes of the Rutherford nested appellation.
 The aromatics conjure up notions of dark chocolate, black cherry, fresh cedar and graphite. The palate is rich and complexly layered with flavors of espresso, plum pie, blackberry and forest floor. The softening tannins are reminiscent of Rutherford Dust—structured, dusty and well-integrated, making this wine lovely now with the ability to cellar for decades.", cn</t>
  </si>
  <si>
    <t>Freemark Abbey, Cabernet Bosché, Cabernet Sauvignon, Rutherford</t>
  </si>
  <si>
    <t>"Highlights:
 The 2009 vintage is one of depth and power. A dry season with cool nights and glorious summer days produced a wine with significant concentration and grip. Small berry size resulted in intense color and layers of enticing flavor signaling a vintage worthy of aging.
 Lavender, balsamic, dried cranberries, rose petal and black tea jump out of the glass.
 In January 2022, the Gallica team had a chance to revisit this vintage at our blind retrospective tasting. Forward and inviting. Still quite muscular with suggestions of Asian spice and white soy. Body and textured with layers of cardamom and dried pine needle. Rich and inviting now with years of enjoyment ahead. This wine has earned California Certified Organic Farming designation.
 Wine Facts:", cn</t>
  </si>
  <si>
    <t>Gallica, Cabernet Sauvignon, Napa Valley</t>
  </si>
  <si>
    <t>"Highlights:
 This wine is a 100% Cabernet Sauvignon from our estate vineyard, Rock Cairn, in the Oakville nested appellation.
 The 2007 vintage was mild, cooler and lengthy, allowing for extended development of sugars and flavors. The ripening was steady and even, which enabled us to maximize picking decisions and get exactly what we wanted in our flavor profile. This wine is deep and concentrated with balance and structure. It is a beautiful wine now, showing 15 to 16 years later.
 Wine Facts:
 • Organically produced
 • This wine is 100% estate grown and bottled
 • This is a single vineyard wine", cn</t>
  </si>
  <si>
    <t>Ghost Block Estate Wines, Estate, Cabernet Sauvignon, Oakville</t>
  </si>
  <si>
    <t>"Highlights:
 We fermented the grapes using only yeasts that naturally occur on the grapes and allowed the wine to gain flavors and color from extended skin contact. Each lot is aged separately for several months, and then blended to create a wine that is more complex than the individual parts.
 After blending, the wine spent another year and a half in barrel to completely harmonize before bottling. This is an elegant wine with rich aromas of black berries, black licorice and a hint of cocoa powder. Velvety smooth, it’s the perfect partner with grilled steak, rack of lamb or roasted duck.
 Wine Facts:
 • Sustainably produced
 • Organically produced
 • This wine is 100% estate grown and bottled
 • Wine is unfiltered", cn</t>
  </si>
  <si>
    <t>Grgich Hills Estate, Cabernet Sauvignon, Napa Valley</t>
  </si>
  <si>
    <t>"Highlights:
 Ensconced by 100-year-old oaks, manzanita and pines, the Sacrashe Vineyard is composed of distinctive volcanic ash soils (tuff). An undulating topography creates numerous microclimates and slope grades. The Rutherford hilltop terroir creates difficult growing conditions and limits the vigor and yield of each vine, resulting in harvests of not more than three tons per acre.
 HALL’s small-vine farming practices further limit the yield such that each vine produces less than four pounds of fruit each year. Rutherford berries are small and concentrated with intense flavors and tannins. The wines are exceptionally rich, expansive and massively structured. The concentrated fruit maintains a focused clarity and the fine-grained tannins create a balanced frame.
 Wine Facts:
 • Wine is unfiltered", cn</t>
  </si>
  <si>
    <t>HALL, Sacrashe, Cabernet Sauvignon, Rutherford</t>
  </si>
  <si>
    <t>"Highlights:
 Each year, a number of outstanding components come heartbreakingly close to inclusion in the final, rigorous selection for Harlan Estate. From these barrels, we weave together the finest elements to produce a second wine from the property, The Maiden. While it is remarkably faithful to the vineyard’s pedigree and the underlying character of the first wine, The Maiden possesses merits all its own.
 As we find ourselves opening slightly older vintages, like the 2010 The Maiden, we are gaining a deeper appreciation of how gracefully the wines are evolving. As the fruit starts to recede a bit and yields to secondary notes and savory flavors, the wine expresses the land in a more dramatic and complex way. There is an intriguing delicacy that emerges, engaging the intellect as well as evoking emotions. The power and precision of its youth has started to become finessed while keeping its energy and freshness.
 Wine Facts:
 • This is a single vineyard wine", cn</t>
  </si>
  <si>
    <t>Harlan Estate, The Maiden, Red Table Wine, Napa Valley</t>
  </si>
  <si>
    <t>"Highlights:
 Wine Facts:", cn</t>
  </si>
  <si>
    <t>Hourglass, Albarino, Napa Valley</t>
  </si>
  <si>
    <t>"Highlights:
 This wine is a blend of 98.5% Cabernet Sauvignon and 1.5% Petit Verdot, aged 22 months in new French oak barrels.
 The 2005 vintage was marked by a long, cool growing season punctuated by intermittent rain through mid-summer. Severe thinning resulted in fully ripe fruit, that after fermentation in oak tanks, showed tremendous depth and a supple structure.
 At 17 years of age, the bouquet is incredibly focused, showing notes of forest floor and cedar. On the palate the wine is cohesive, with flavors suggesting ripe black fruits. The finish is long and well-structured. In a word? Irresistible.
 Wine Facts:
 • Sustainably produced
 • Organically produced
 • This wine is 100% estate grown and bottled
 • This is a single vineyard wine", cn</t>
  </si>
  <si>
    <t>Inglenook, RUBICON, Red Table Wine, Rutherford</t>
  </si>
  <si>
    <t>"Highlights:
 From a premium block of Stagecoach Vineyard located in the Pritchard Hill region of the vineyard, this is a stunning and luscious red wine that is full-bodied and polished. The nose offers a vibrant array of ripe, dark black cherry fruit, with hints of Asian spice, tobacco and cocoa.
 The full and balanced mouth showcases plums, blackberries, cassis and cola, followed by a long finish that delivers a wealth of impressively structured Cabernet Sauvignon fruit.
 This wine is a blend of 98% Cabernet Sauvignon and 2% Merlot, aged in 75% new French oak for 22 months. Only 120 cases were produced.
 Wine Facts:
 • This is a single vineyard wine", cn</t>
  </si>
  <si>
    <t>Jean Edwards Cellars, Stagecoach Vineyard, Cabernet Sauvignon, Napa Valley</t>
  </si>
  <si>
    <t>"Highlights:
 High-elevation mountain Chardonnay is a rarity in today’s Napa Valley.
 Dry farming is also less common in high-elevation, rocky well-drained soils.
 Fruit for this wine was sourced from a single high-elevation estate vineyard that has been dry farmed for more than 20 years.
 The wine was also made in the “original” Napa Chardonnay style. When we began making Chardonnay in the 1970s, almost everybody made Chardonnay with no malolactic fermentation and barrel fermented in mostly “experienced” French oak. This wine has a liveliness still at this age that is impossible to miss.
 Wine Facts:
 • Sustainably produced
 • This wine is 100% estate grown and bottled
 • This is a single vineyard wine
 • Dry farmed", cn</t>
  </si>
  <si>
    <t>Keenan Winery, Estate, Chardonnay, Spring Mountain District</t>
  </si>
  <si>
    <t>"Highlights:
 The 2013 Llamas Family Cabernet Sauvignon is our inaugural release from a single block within the famed Stagecoach Vineyard. The characteristic red volcanic loam soils pair with southwestern-facing slopes and heat-tempering marine breezes from San Pablo Bay to create a unique terroir utterly suited to ripening Cabernet Sauvignon.
 We harvested our Cabernet Sauvignon from Pritchard Hill Block I2B on September 9 while the fruit was optimally balanced between ripeness, phenolic and flavor development. Once in the winery, the fruit was sorted, de-stemmed and cold-soaked for 24 hours before undergoing native-yeast fermentation.
 The wine was then aged in French oak (75% new) for 20 months.
 Wine Facts:
 • This is a single vineyard wine
 • Wine is unfiltered", cn</t>
  </si>
  <si>
    <t>Llamas Family Wines, Cabernet Sauvignon, Atlas Peak</t>
  </si>
  <si>
    <t>"Highlights:
 Our 2013 Louis M. Martini Lot 1 Cabernet Sauvignon captures the essence of Napa Valley’s best vineyards and distinctive terroir. This is a full-bodied, voluptuous wine - dark, dense, rich and layered. It swirls with aromas and flavors of blackberry, blueberry liqueur and black currant. They meld with streaks of licorice, dark cherry, cocoa, tobacco and more. The beautifully integrated flavors continue to rush through a luscious mouthfeel and burst again in a long, complex, well-structured finish.
 Wine Facts:
 • Sustainably produced
 • This wine is 100% estate grown and bottled", cn</t>
  </si>
  <si>
    <t>Louis M. Martini Winery, Lot 1, Cabernet Sauvignon, Napa Valley</t>
  </si>
  <si>
    <t>"Highlights:
 The fruit for this wine was handpicked from the heart of the Rutherford nested appellation, originally planted by Mrs. Thomas Rutherford in 1895. In the years following, Georges de Latour purchased the vineyard and named it Beaulieu Vineyard No. 3.
 Driven by the desire to make fruit-forward, approachable Cabernet Sauvignon, the Rutherford grapes are the backbone of our wine, and are then accentuated by commingling two vastly different yeast strains under cooler fermentation conditions. The wine is pressed and racked into 100% new French and American oak barrels of various toasting profiles, which complement the Cabernet Sauvignon characteristics during malolactic fermentation. After 24 months aging, we select the finest lots for our final blend prior to bottling.
 Wine Facts:
 • This is a single vineyard wine", cn</t>
  </si>
  <si>
    <t>Mathew Bruno, Cabernet Sauvignon, Rutherford</t>
  </si>
  <si>
    <t>"Highlights:
 The blocks located at the highest points of the vineyard provide fruit for the 2010 M by Michael Mondavi.
 At an elevation of up to 1,350 feet, these blocks are typically the first portion of the vineyard to ripen. Their vines produce a classic expression of Cabernet Sauvignon with exceptional concentration, depth and balance.
 This wine is stylistically reminiscent of the legendary Mondavi Cabernet Sauvignons of the late 1960s and early 1970s, crafted by Michael.
 M by Michael Mondavi is a prestigious wine reflecting the spirit of the vineyard: compelling, dynamic and elegant.", cn</t>
  </si>
  <si>
    <t>Michael Mondavi Family Estate, M by Michael Mondavi, Cabernet Sauvignon, Napa Valley</t>
  </si>
  <si>
    <t>"Highlights:
 The 2012 vintage of The Puzzle reached a milestone in the evolution of this iconic wine. With this vintage, there was a greater emphasis on Cabernet Sauvignon, returning to its origins and coming from an ideal growing season in every way.
 To produce the 2012 vintage, we sourced grapes from our three estate vineyards located within the Spring Mountain District, Mount Veeder and Yountville nested appellations.
 The grapes for The Puzzle were handpicked. The berries were individually sorted and put into tanks, where fermentation progressed over four weeks. Following fermentation, the wine was aged in 100% new French oak barrels for 22 months before being artfully assembled into the final blend and bottled unfiltered.
 The perfumes of cedar, juniper, tar and oak mingle with dark fruit, chocolate and plum aromas on the nose. On the palate, this wine is inky, almost brooding, with anise, dark mocha, plum and cassis flavors that are supported by fine tannins. Dark fruit flavors linger on the long finish.
 Wine Facts:
 • Sustainably produced
 • Organically produced
 • This wine is 100% estate grown and bottled
 • Wine is unfiltered", cn</t>
  </si>
  <si>
    <t>Newton Vineyard, The Puzzle, Cabernet Sauvignon, Napa Valley</t>
  </si>
  <si>
    <t>"Highlights:
 Our Merlot vineyard sites sit high above the Napa Valley fog line, allowing for distinctive dark fruit and complex flavors that stand the test of time. The 2010 Pahlmeyer Merlot showcases our signature concentration with layers of intense fruit and savory tannins. Presented in large format 1.5L bottles, this wine is best enjoyed with the best of company.
 Wine Facts:", cn</t>
  </si>
  <si>
    <t>Pahlmeyer, Merlot, Napa Valley</t>
  </si>
  <si>
    <t>"Highlights:
 Prime Solum means a great place to grow wine. Brokenrock Vineyard is Prime Solum.
 Bill Hill is the proprietor—he designed Brokenrock Vineyard and created Prime Solum.
 Brokenrock is blessed by ideal climate and soil, draped on the southwest shoulder of Atlas Peak.
 Brokenrock produces Cabernet Sauvignon of extraordinary depth and purity, expressiveness and elegance.
 Wine Facts:
 • Sustainably produced
 • This wine is 100% estate grown and bottled
 • This is a single vineyard wine
 • Wine is unfiltered", cn</t>
  </si>
  <si>
    <t>Prime Solum, Brokenrock Vineyard, Cabernet Sauvignon, Napa Valley</t>
  </si>
  <si>
    <t>"Highlights:
 In recent retrospective tastings, our 2011 Napa Valley Cabernet Sauvignon has stood out as the favorite over and over again.
 The 2011 vintage challenged winemakers, and we rose to that challenge. Our 2011 continues to thrive in the bottle with sustained fruit, generous structure and balance.
 Wine Facts:
 • Sustainably produced", cn</t>
  </si>
  <si>
    <t>Red Mare Wines, Cabernet Sauvignon, Napa Valley</t>
  </si>
  <si>
    <t>"Highlights:
 There is one dedicated winery that has been sourcing a small amount of Zinfandel from this great site since 2004, and that would be (ahem) Robert Biale Vineyards.
 In our quest to keep the Napa Valley Zinfandel tradition going at the highest level, we worked with owner/manager Jan Krupp to establish a small parcel in order to grow Zinfandel using our old clones from Aldo’s, Old Crane and Monte Rosso vineyards.
 The resulting wines from the Biale Block have been as fabulous as expected, and the perfect 2012 vintage version is probably the finest one yet—a great site in a great year from a producer that is just a little crazy about Zinfandel.", cn</t>
  </si>
  <si>
    <t>Robert Biale Vineyards, Zinfandel, Napa Valley</t>
  </si>
  <si>
    <t>"Highlights:
 Intrigued by the intensely expressive Cabernet Sauvignon from their Atlas Peak Vineyard, the Rombauer family produced their first single-vineyard designate from this site with the 2003 vintage.
 The near-perfect 2012 vintage then blessed us with a long, warm growing season without temperature extremes. The result was high-quality fruit that made for soft, rich wines with well-developed flavors. The grapes were carefully destemmed and optically sorted to ensure only perfect fruit made it into the tanks. The wine was 60% barrel fermented and gently basket pressed before being racked to French oak barrels for malolactic fermentation and aging.
 Wine Facts:
 • Sustainably produced
 • This wine is 100% estate grown and bottled
 • This is a single vineyard wine", cn</t>
  </si>
  <si>
    <t>Rombauer Vineyards, Cabernet Sauvignon, Atlas Peak</t>
  </si>
  <si>
    <t>"Highlights:
 This wine is our flagship estate Cabernet Sauvignon from the St. Helena nested appellation. Winemaker Aaron Pott crafted this vintage from vine to bottle.
 The 2010 blended 98% Cabernet Sauvignon with 2% Petit Verdot from a vineyard block planted on an ancient river bed with deep, gravelly soil.
 The wine was then aged in 100% French oak barrels by Darnajou and Bossuet for 22 months.
 Wine Facts:
 • Sustainably produced
 • This wine is 100% estate grown and bottled
 • This is a single vineyard wine
 • Wine is unfiltered", cn</t>
  </si>
  <si>
    <t>Saint Helena Winery, Sympa, Cabernet Sauvignon, St. Helena</t>
  </si>
  <si>
    <t>"Highlights:
 In his early years, Andy Schweiger got to train under some of the top winemakers creating classic red wines throughout California. When he started making Schweiger Vineyards Cabernet Sauvignon, he still longed to create an elegantly layered blend.
 The 2004 Dedication is the third release of a classic red blend from Schweiger Vineyards, bringing together estate Cabernet Sauvignon, Merlot, Cabernet Franc and Malbec from 2,000 feet above the Napa Valley floor.
 Wine Facts:
 • Sustainably produced
 • This wine is 100% estate grown and bottled
 • This is a single vineyard wine
 • Wine is unfiltered
 • Dry farmed", cn</t>
  </si>
  <si>
    <t>Schweiger Vineyards, Dedication, Red Table Wine, Spring Mountain District</t>
  </si>
  <si>
    <t>"Highlights:
 One prominent review earned this wine 94 points: “Fresh and dense, with lots of blackberry and coffee/espresso notes mixed with black currants, smoky barbecue and earth. Intense, full-bodied and ripe, with low acidity and sweet tannins, this wine has seemingly hit full maturity, where it should last for at least another decade.”
 Another review came in at 93+ points: “Lovely lift to the aromas of crushed blueberry, boysenberry, licorice, menthol and mint. Densely packed and thick, conveying a glyceral texture and a slightly saline quality to its primary dark berry fruit flavors. This wine has terrific energy, spine and length and should ultimately merit an even higher rating. And its high alcohol is well-buffered. The drinking window is from 2022 to 2039.”
 Wine Facts:
 • Sustainably produced
 • This wine is 100% estate grown and bottled
 • This is a single vineyard wine", cn</t>
  </si>
  <si>
    <t>Seavey Vineyard, Cabernet Sauvignon, Napa Valley</t>
  </si>
  <si>
    <t>"Highlights:
 Your 2012 Hillside Select emerges from a classic Napa Valley vintage filled with warm, sunny days and perfect, chilly nights from spring through early autumn.
 The consistency of heat and coolness created a model growing season in which we harvested hillside Cabernet Sauvignon at ideal ripeness, brimming with rich color and flavors.
 After 10 years, the 2012 is pure opulence and polish, offering aromas of dark fruit and floral notes completed by core flavors of blackberry, cassis and black cherry along with delicate herbs, graphite and smoke. The wine is elegant and balanced as it moves through the mouth. The texture is seamless and light on its feet with classic Stags Leap District tannins.
 Wine Facts:
 • Sustainably produced
 • This wine is 100% estate grown and bottled
 • This is a single vineyard wine", cn</t>
  </si>
  <si>
    <t>Shafer Vineyards, Hillside Select, Cabernet Sauvignon, Stags Leap District</t>
  </si>
  <si>
    <t>"Highlights:
 In 1999, UC Davis named the Disney-Silverado Cabernet Sauvignon clone a California Heritage Clone. It is one of only three California Cabernet Sauvignons to attain Heritage status—and the only one from its nested appellation.
 Silverado honors this extraordinary clone from our Cabernet Sauvignon vineyard in the Stags Leap District with SOLO.
 Wine Facts:
 • Sustainably produced
 • This wine is 100% estate grown and bottled", cn</t>
  </si>
  <si>
    <t>Silverado Vineyards, SOLO, Cabernet Sauvignon, Stags Leap District</t>
  </si>
  <si>
    <t>"Highlights:
 This wine is 100% Cabernet Sauvignon and is the first vintage meticulously handcrafted by renowned winemaker Thomas Rivers Brown.
 With almost 10 years of cellaring, this wine is a classic brooding, hillside Cabernet Sauvignon, while still maintaining an elemental lightness of character that keeps it nimble. The aromatic notes are intense white pepper, baking spice, cocoa, bramble and crushed mint leaf.
 From hand-farming all year to selecting the perfect grapes and aging our wine in 100% new French oak barrels for 20 months, we make no compromises at any step of the winemaking so we can bring phenomenal wine to your table.
 Wine Facts:
 • Sustainably produced
 • This wine is 100% estate grown and bottled
 • This is a single vineyard wine
 • Wine is unfiltered
 • Dry farmed", cn</t>
  </si>
  <si>
    <t>SODHANI Vineyards, Cabernet Sauvignon, St. Helena</t>
  </si>
  <si>
    <t>"Highlights:
 The 2012 Somerston Cabernet Sauvignon was the fifth release of this wine and is intended to be a collector’s wine. Somerston wines showcase the property’s potential and are selected from specific blocks of our 1,682-acre estate, high in the eastern hills of Napa Valley.
 This estate-bottled wine was sourced from two of our best hillside vineyard blocks, Block 30 and Block 23, with an average elevation of 1,250 feet. The aromas of our 2012 vintage are bright and explosive, yet continue to develop in the glass. This wine is exceptionally balanced and has excellent structure, supported by bright acidity.
 Wine Facts:
 • Sustainably produced
 • This wine is 100% estate grown and bottled
 • This is a single vineyard wine
 • Wine is unfiltered
 • Dry farmed", cn</t>
  </si>
  <si>
    <t>Somerston Estate, Cabernet Sauvignon, Napa Valley</t>
  </si>
  <si>
    <t>"Highlights:
 Our estate vineyard did not begin to bear fruit until 2013, so for our 2012 vintage, we sourced fruit from the storied Stagecoach Vineyard on Atlas Peak.
 Conveniently, our row at Stagecoach was right next to our winemaker's, and we benefited from his watchful eye and experience with the site.
 Crushed blackberry aromas meld with cola, caramel and petrichor on the nose. The palate expands into a densely fruited mouthful of boysenberries and dried blueberries, lifted by wild cherry energy. Fresh and medium-bodied, the wine delivers an extended milk-chocolate finish, layered with mixed berries and sweet spice.
 Wine Facts:
 • This is a single vineyard wine
 • Wine is unfiltered", cn</t>
  </si>
  <si>
    <t>Somnium, Cabernet Sauvignon, Napa Valley</t>
  </si>
  <si>
    <t>"Highlights:
 A youthful wine with many years ahead of it, the 2012 Cabernet Sauvignon carries notes of bramble, cedar, fresh pine, violets, graphite and potpourri. 
 Aromas of dried herbs, Kalamata olives and wet stones bring savory elements to this lively wine.
 Wine Facts:
 • Sustainably produced
 • Organically produced
 • This wine is 100% estate grown and bottled
 • This is a single vineyard wine", cn</t>
  </si>
  <si>
    <t>Spottswoode Estate Vineyard &amp; Winery, Cabernet Sauvignon, St. Helena</t>
  </si>
  <si>
    <t>"Highlights:
 Elivette is our finest classic red blend.
 This wine shows a rich depth of color and features aromas of spices and a concentrated candied fruit layer with raspberry, cherry, cassis and currant. Finely integrated oak aromas marry and intertwine with the fruit to add complexity and depth. The wine is full and rich on the attack with dense coated tannins.
 Darker flavors of cocoa and espresso emerge to add even greater variety to the experience. As the wine opens, more and more intriguing elements unfold like hints of anise, toasted almonds, raspberry jam and a mineral earthiness. The mid-palate is weighty and chewy. The finish is long and complex. The 2005 will age gracefully for 10 to 20 years. In its youth, it will benefit from decanting.
 Wine Facts:
 • Sustainably produced
 • This wine is 100% estate grown and bottled
 • This is a single vineyard wine", cn</t>
  </si>
  <si>
    <t>Spring Mountain Vineyard, Elivette, Red Table Wine, Spring Mountain District</t>
  </si>
  <si>
    <t>"Highlights:
 S.L.V., also known as Stag’s Leap Vineyards, is the winery’s first vineyard. Planted in 1970, this vineyard achieved international fame when three-year-old vines from the 1973 harvest produced a wine that stunned the wine world when it bested some of France’s greatest wines in a 1976 blind tasting known as the “Judgment of Paris.”
 The 2012 vintage was a textbook one for the Napa Valley, producing exceptional fruit. The 2012 S.L.V. Cabernet Sauvignon offers intriguing aromas of cocoa powder, wild blackberries and currants.
 The wine has a plush entry that fills the mouth with dark blueberry and wild berry flavors along with hints of spice. The palate is rich and concentrated with big, yet round, tannins that lead to a lingering finish of black currant with hints of sweet oak. The wine’s structured tannins, rich fruit and pleasing minerality point to this wine’s ability to age.
 Wine Facts:
 • Sustainably produced
 • This wine is 100% estate grown and bottled
 • This is a single vineyard wine", cn</t>
  </si>
  <si>
    <t>Stag's Leap Wine Cellars, S.L.V. Estate Grown, Cabernet Sauvignon, Stags Leap District</t>
  </si>
  <si>
    <t>"Highlights:
 This is a plump Napa Valley Cabernet Sauvignon that through acute attention in the vineyard, careful craftsmanship in the winery and meticulous assembly in the finishing, has avoided the pitfalls of the difficult Napa Valley vintage year of 2011.
 There is no hint of that cool, damp summer in the big, warm aroma of dark berries with smoky overtones. Its dark purple color forecasts the density of structure with plush, round tannins extracted from nicely ripened fruit. 
 Dark berries and plums, a bit of smoke and spice from the best French oak and an overall brooding richness of deep, dark flavors extend from entry to the long finish.
 Wine Facts:
 • Wine is unfiltered", cn</t>
  </si>
  <si>
    <t>Stewart Cellars, Cabernet Sauvignon, Napa Valley</t>
  </si>
  <si>
    <t>"Highlights:
 Our 2007 estate Chardonnay calls to mind a complex blend of fruit flavors with a notable mineral component from the depths of the soil.
 These are Old World qualities you would expect to find in Burgundian whites, and yet they also describe the classic Stony Hill style with hints of green apple, honeydew melon and peaches on the nose and at the first sip.
 A flinty note follows from our Spring Mountain District nested appellation terroir. This is a rich, multi-dimensional wine, very aromatic, with notable acidity and low pH. It offers a dynamic mouthfeel, subtle power and a long finish.
 Wine Facts:
 • Sustainably produced
 • This wine is 100% estate grown and bottled
 • This is a single vineyard wine
 • Dry farmed", cn</t>
  </si>
  <si>
    <t>Stony Hill Vineyard, Chardonnay, Spring Mountain District</t>
  </si>
  <si>
    <t>"Highlights:
 This beautiful 2004 estate Cabernet is as precocious as the day of its bottling â€“ its dark purply pigments still stain the glass while colorful aromatics of black cherry, white chocolate and brown sugar still envelope the senses. As Robert Parker then told us, our Calistoga Cabernets were as comparably earthy as those of Saint-EstÃ¨phe. Released at a private reception at PJ Clarkâ€™s in NYC in 2008, this first vintage of THE GRADE was a success. Its soft tannins, luscious acidity, natural sucrosity and overall Napa terroir are in perfect balance, allowing this wine to mature gracefully over its 18 years.
 Wine Facts:
 • Sustainably produced
 • This wine is 100% estate grown and bottled
 • This is a single vineyard wine", cn</t>
  </si>
  <si>
    <t>THE GRADE Cellars, Cabernet Sauvignon, Calistoga</t>
  </si>
  <si>
    <t>"Highlights:
 The Mascot is a Napa Valley Cabernet Sauvignon made from distinct hillside vineyards: specifically, the younger vines of Harlan Estate, BOND and Promontory.
 It began as a small, informal project shared among the family, the winemaking team and a handful of close friends. Drawing fruit from recently replanted blocks within the vineyards, The Mascot reveals its distinguished pedigree while sharing a glimpse into the evolution of its parent properties: a youthful snapshot of their future.", cn</t>
  </si>
  <si>
    <t>The Mascot, Cabernet Sauvignon, Napa Valley</t>
  </si>
  <si>
    <t>"Highlights:
 Vintner Linda Neal fondly recalls the origin of this wine.
 “When people ask me which is my favorite vintage, I always answer 2004. It was the first wine of 100% Tierra Roja grapes to be introduced to the world, and my first transition from grower to vintner,” she said.
 First previewed at the Taste of Oakville in 2008, Linda said it was a huge hit with the trade and later with consumers.
 “I even received two ‘will you marry me’ offers, when they took that first sip. After 18 years it is still elegant and powerful at the same time. A rare treat from my personal cellar.”
 Wine Facts:
 • Sustainably produced
 • This is a single vineyard wine", cn</t>
  </si>
  <si>
    <t>Tierra Roja Vineyards, Cabernet Sauvignon, Oakville</t>
  </si>
  <si>
    <t>"Highlights:
 VinRoc Cabernet Sauvignon is harvested, fermented, and aged as separate one- or two-ton lots. This wine was aged in French oak barrels for two years before blending for bottling.
 This wine features aromas of of blackberries, currants and walnuts through to a full body, firm tannins and a velvety, lightly austere finish. Well-crafted.
 Wine Facts:
 • Sustainably produced
 • This wine is 100% estate grown and bottled
 • Wine is unfiltered", cn</t>
  </si>
  <si>
    <t>VinRoc, Cabernet Sauvignon, Atlas Peak</t>
  </si>
  <si>
    <t>"Description:
 Still youthful in appearance, the finished wine shows a beautiful nose of blue, red and black fruits, warm spices and an indulgent cocoa powder character presented by the small percent of Cabernet Franc included. The palate offers up layers of the red, blue and black fruits, tea leaves and minerals. Warm spice and a round mouthfeel come from the new oak barrels, selected by Young Inglewood to showcase the fruit’s character and mid-palate. The balance of tannin, acidity and good length indicate structure in the wine and the scaffolding for continued aging. 
 Wine Facts:
 • Sustainably produced
 • Organically produced
 • This wine is 100% estate grown and bottled
 • This is a single vineyard wine
 • Wine is unfiltered", cn</t>
  </si>
  <si>
    <t>Young Inglewood Vineyards, Estate, Cabernet Sauvignon, St. Helena</t>
  </si>
  <si>
    <t>"Description:
 This vintage expresses the full potential of the early growing season and beautiful fruit maturity. The nose has layers of forward fruit (blackberries, black cherries and dried plums), varietal earthiness (anise, black tea, dried briar patch) and well-integrated oak (cedar, vanilla and milk chocolate). Approachable from the first sip, the smooth, rich tannins lend structure and length to the persistent fruit. Last impressions of clean, mouthwatering fruit linger without any infringement from excess alcohol, overripe prune/raisin or overpowering tannins. This wine is a blend of 86% Cabernet Sauvignon, 11% Merlot and 3% Cabernet Franc.
 Wine Facts:
 • Organically produced
 • This wine is 100% estate grown and bottled", cn</t>
  </si>
  <si>
    <t>Long Meadow Ranch Winery, Cabernet Sauvignon, Napa Valley</t>
  </si>
  <si>
    <t>"Description: Our Vintage 2008 commemorated 10 years of handcrafting premium Napa Valley Cabernet Sauvignon. A lengthy frost season decreased yields dramatically, and as low yields usually equal high quality, Vintage 2008 turned out to be exceptional. Following a cool, dry spring was consistent summer sunshine with evenly moderate temperatures that allowed the small crop to cruise to optimum ripeness. These maturity levels, coupled with the high skin-to-juice ratios of the small berries, resulted in fruit containing excellent concentration of dark berry flavors, ripe and round fleshy tannin and deep, dark pigment. Your wine spent 20 months aging in 80% new French oak barrels, rounding out the palate even further, while adding more texture, aroma and flavor components. Expect to find deep aromas of cassis, blackberry, dark chocolate, caramelized oak, toffee and the Buoncristiani signatures of balance, depth on the mid-palate and a lengthy, persistent finish.", cn</t>
  </si>
  <si>
    <t>Buoncristiani Family Winery, 10th Anniversary Bottling, Cabernet Sauvignon, Napa Valley</t>
  </si>
  <si>
    <t>Corison Winery, Cabernet Sauvignon, Napa Valley 2010 (6 MAG)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</si>
</sst>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8" x14ac:knownFonts="1">
    <font>
      <sz val="10"/>
      <color rgb="FF000000"/>
      <name val="Arial"/>
      <scheme val="minor"/>
    </font>
    <font>
      <sz val="11"/>
      <color theme="1"/>
      <name val="Calibri"/>
    </font>
    <font>
      <b/>
      <u/>
      <sz val="11"/>
      <color rgb="FF0000FF"/>
      <name val="Calibri"/>
    </font>
    <font>
      <b/>
      <sz val="11"/>
      <color rgb="FFFFFFFF"/>
      <name val="Calibri"/>
    </font>
    <font>
      <u/>
      <sz val="11"/>
      <color rgb="FF0000FF"/>
      <name val="Calibri"/>
    </font>
    <font>
      <u/>
      <sz val="11"/>
      <color rgb="FF1155CC"/>
      <name val="Calibri"/>
    </font>
    <font>
      <u/>
      <sz val="11"/>
      <color rgb="FF0000FF"/>
      <name val="Calibri"/>
    </font>
    <font>
      <u/>
      <sz val="11"/>
      <color rgb="FF0000FF"/>
      <name val="Calibri"/>
    </font>
  </fonts>
  <fills count="5">
    <fill>
      <patternFill patternType="none"/>
    </fill>
    <fill>
      <patternFill patternType="gray125"/>
    </fill>
    <fill>
      <patternFill patternType="solid">
        <fgColor rgb="FF20124D"/>
        <bgColor rgb="FF20124D"/>
      </patternFill>
    </fill>
    <fill>
      <patternFill patternType="solid">
        <fgColor rgb="FFFFFFFF"/>
        <bgColor rgb="FFFFFFFF"/>
      </patternFill>
    </fill>
    <fill>
      <patternFill patternType="solid">
        <fgColor rgb="FFE8F0FE"/>
        <bgColor rgb="FFE8F0FE"/>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xf numFmtId="0" fontId="1" fillId="2" borderId="0" xfId="0" applyFont="1" applyFill="1" applyAlignment="1">
      <alignment horizontal="center"/>
    </xf>
    <xf numFmtId="0" fontId="2" fillId="2" borderId="0" xfId="0" applyFont="1" applyFill="1" applyAlignment="1">
      <alignment horizontal="center"/>
    </xf>
    <xf numFmtId="164" fontId="1" fillId="2" borderId="0" xfId="0" applyNumberFormat="1" applyFont="1" applyFill="1" applyAlignment="1"/>
    <xf numFmtId="0" fontId="1" fillId="2" borderId="0" xfId="0" applyFont="1" applyFill="1" applyAlignment="1"/>
    <xf numFmtId="0" fontId="3" fillId="2" borderId="0" xfId="0" applyFont="1" applyFill="1" applyAlignment="1">
      <alignment horizontal="center"/>
    </xf>
    <xf numFmtId="0" fontId="1" fillId="2" borderId="0" xfId="0" applyFont="1" applyFill="1" applyAlignment="1">
      <alignment horizontal="center" vertical="top"/>
    </xf>
    <xf numFmtId="0" fontId="1" fillId="2" borderId="0" xfId="0" applyFont="1" applyFill="1" applyAlignment="1">
      <alignment vertical="top"/>
    </xf>
    <xf numFmtId="164" fontId="1" fillId="2" borderId="0" xfId="0" applyNumberFormat="1" applyFont="1" applyFill="1" applyAlignment="1">
      <alignment vertical="top"/>
    </xf>
    <xf numFmtId="0" fontId="3" fillId="2" borderId="0" xfId="0" applyFont="1" applyFill="1" applyAlignment="1">
      <alignment horizontal="center" vertical="top"/>
    </xf>
    <xf numFmtId="0" fontId="3" fillId="2" borderId="0" xfId="0" applyFont="1" applyFill="1" applyAlignment="1">
      <alignment vertical="top"/>
    </xf>
    <xf numFmtId="164" fontId="3" fillId="2" borderId="0" xfId="0" applyNumberFormat="1" applyFont="1" applyFill="1" applyAlignment="1">
      <alignment vertical="top"/>
    </xf>
    <xf numFmtId="0" fontId="3" fillId="2" borderId="0" xfId="0" applyFont="1" applyFill="1" applyAlignment="1"/>
    <xf numFmtId="0" fontId="1" fillId="0" borderId="0" xfId="0" applyFont="1" applyAlignment="1">
      <alignment horizontal="center"/>
    </xf>
    <xf numFmtId="0" fontId="4" fillId="0" borderId="0" xfId="0" applyFont="1" applyAlignment="1"/>
    <xf numFmtId="164" fontId="1" fillId="0" borderId="0" xfId="0" applyNumberFormat="1" applyFont="1" applyAlignment="1">
      <alignment horizontal="right"/>
    </xf>
    <xf numFmtId="0" fontId="1" fillId="3" borderId="0" xfId="0" applyFont="1" applyFill="1" applyAlignment="1"/>
    <xf numFmtId="0" fontId="5" fillId="0" borderId="0" xfId="0" applyFont="1" applyAlignment="1"/>
    <xf numFmtId="0" fontId="1" fillId="4" borderId="0" xfId="0" applyFont="1" applyFill="1" applyAlignment="1"/>
    <xf numFmtId="0" fontId="6" fillId="0" borderId="0" xfId="0" applyFont="1" applyAlignment="1">
      <alignment horizontal="right"/>
    </xf>
    <xf numFmtId="0" fontId="3" fillId="2" borderId="1" xfId="0" applyFont="1" applyFill="1" applyBorder="1" applyAlignment="1">
      <alignment horizontal="center"/>
    </xf>
    <xf numFmtId="0" fontId="3" fillId="2" borderId="2" xfId="0" applyFont="1" applyFill="1" applyBorder="1" applyAlignment="1"/>
    <xf numFmtId="164" fontId="3" fillId="2" borderId="2" xfId="0" applyNumberFormat="1" applyFont="1" applyFill="1" applyBorder="1" applyAlignment="1"/>
    <xf numFmtId="0" fontId="3" fillId="2" borderId="2" xfId="0" applyFont="1" applyFill="1" applyBorder="1" applyAlignment="1">
      <alignment horizontal="center"/>
    </xf>
    <xf numFmtId="0" fontId="1" fillId="0" borderId="0" xfId="0" applyFont="1" applyAlignment="1"/>
    <xf numFmtId="164" fontId="1" fillId="0" borderId="0" xfId="0" applyNumberFormat="1" applyFont="1" applyAlignment="1"/>
    <xf numFmtId="0" fontId="7" fillId="0" borderId="0" xfId="0" applyFont="1" applyAlignment="1"/>
  </cellXfs>
  <cellStyles count="1">
    <cellStyle name="Normal" xfId="0" builtinId="0"/>
  </cellStyles>
  <dxfs count="4">
    <dxf>
      <fill>
        <patternFill patternType="solid">
          <fgColor rgb="FFE8F0FE"/>
          <bgColor rgb="FFE8F0FE"/>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s>
  <tableStyles count="2">
    <tableStyle name="Concise Lot Listing-style" pivot="0" count="2" xr9:uid="{00000000-0011-0000-FFFF-FFFF00000000}">
      <tableStyleElement type="firstRowStripe" dxfId="3"/>
      <tableStyleElement type="secondRowStripe" dxfId="2"/>
    </tableStyle>
    <tableStyle name="Detailed Lot Listing-style" pivot="0" count="2" xr9:uid="{00000000-0011-0000-FFFF-FFFF01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F58" headerRowCount="0">
  <tableColumns count="6">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s>
  <tableStyleInfo name="Concise Lot Listing-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L55" headerRowCount="0">
  <tableColumns count="12">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s>
  <tableStyleInfo name="Detailed Lot Listin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othebys.com/en/buy/auction/2023/nvv-presents-vintage-perspective-napa-valley-late-release-from-the-winery-cellars/dalla-valle-vineyards-cabernet-sauvignon-oakville" TargetMode="External"/><Relationship Id="rId18" Type="http://schemas.openxmlformats.org/officeDocument/2006/relationships/hyperlink" Target="https://www.sothebys.com/en/buy/auction/2023/nvv-presents-vintage-perspective-napa-valley-late-release-from-the-winery-cellars/ghost-block-estate-wines-estate-cabernet-sauvignon" TargetMode="External"/><Relationship Id="rId26" Type="http://schemas.openxmlformats.org/officeDocument/2006/relationships/hyperlink" Target="https://www.sothebys.com/en/buy/auction/2023/nvv-presents-vintage-perspective-napa-valley-late-release-from-the-winery-cellars/llamas-family-wines-cabernet-sauvignon-atlas-peak" TargetMode="External"/><Relationship Id="rId39" Type="http://schemas.openxmlformats.org/officeDocument/2006/relationships/hyperlink" Target="https://www.sothebys.com/en/buy/auction/2023/nvv-presents-vintage-perspective-napa-valley-late-release-from-the-winery-cellars/shafer-vineyards-hillside-select-cabernet" TargetMode="External"/><Relationship Id="rId21" Type="http://schemas.openxmlformats.org/officeDocument/2006/relationships/hyperlink" Target="https://www.sothebys.com/en/buy/auction/2023/nvv-presents-vintage-perspective-napa-valley-late-release-from-the-winery-cellars/harlan-estate-the-maiden-red-table-wine-napa" TargetMode="External"/><Relationship Id="rId34" Type="http://schemas.openxmlformats.org/officeDocument/2006/relationships/hyperlink" Target="https://www.sothebys.com/en/buy/auction/2023/nvv-presents-vintage-perspective-napa-valley-late-release-from-the-winery-cellars/robert-biale-vineyards-zinfandel-napa-valley-2012" TargetMode="External"/><Relationship Id="rId42" Type="http://schemas.openxmlformats.org/officeDocument/2006/relationships/hyperlink" Target="https://www.sothebys.com/en/buy/auction/2023/nvv-presents-vintage-perspective-napa-valley-late-release-from-the-winery-cellars/somerston-estate-cabernet-sauvignon-napa-valley" TargetMode="External"/><Relationship Id="rId47" Type="http://schemas.openxmlformats.org/officeDocument/2006/relationships/hyperlink" Target="https://www.sothebys.com/en/buy/auction/2023/nvv-presents-vintage-perspective-napa-valley-late-release-from-the-winery-cellars/stewart-cellars-cabernet-sauvignon-napa-valley" TargetMode="External"/><Relationship Id="rId50" Type="http://schemas.openxmlformats.org/officeDocument/2006/relationships/hyperlink" Target="https://www.sothebys.com/en/buy/auction/2023/nvv-presents-vintage-perspective-napa-valley-late-release-from-the-winery-cellars/the-mascot-cabernet-sauvignon-napa-valley-2010-12" TargetMode="External"/><Relationship Id="rId55" Type="http://schemas.openxmlformats.org/officeDocument/2006/relationships/hyperlink" Target="https://www.sothebys.com/en/buy/auction/2023/nvv-presents-vintage-perspective-napa-valley-late-release-from-the-winery-cellars/buoncristiani-family-winery-10th-anniversary" TargetMode="External"/><Relationship Id="rId7" Type="http://schemas.openxmlformats.org/officeDocument/2006/relationships/hyperlink" Target="https://www.sothebys.com/en/buy/auction/2023/nvv-presents-vintage-perspective-napa-valley-late-release-from-the-winery-cellars/burgess-cellars-cabernet-sauvignon-napa-valley" TargetMode="External"/><Relationship Id="rId12" Type="http://schemas.openxmlformats.org/officeDocument/2006/relationships/hyperlink" Target="https://www.sothebys.com/en/buy/auction/2023/nvv-presents-vintage-perspective-napa-valley-late-release-from-the-winery-cellars/crocker-starr-wines-stone-place-cabernet-sauvignon" TargetMode="External"/><Relationship Id="rId17" Type="http://schemas.openxmlformats.org/officeDocument/2006/relationships/hyperlink" Target="https://www.sothebys.com/en/buy/auction/2023/nvv-presents-vintage-perspective-napa-valley-late-release-from-the-winery-cellars/gallica-cabernet-sauvignon-napa-valley-2009-12-bt" TargetMode="External"/><Relationship Id="rId25" Type="http://schemas.openxmlformats.org/officeDocument/2006/relationships/hyperlink" Target="https://www.sothebys.com/en/buy/auction/2023/nvv-presents-vintage-perspective-napa-valley-late-release-from-the-winery-cellars/keenan-winery-estate-chardonnay-spring-mountain" TargetMode="External"/><Relationship Id="rId33" Type="http://schemas.openxmlformats.org/officeDocument/2006/relationships/hyperlink" Target="https://www.sothebys.com/en/buy/auction/2023/nvv-presents-vintage-perspective-napa-valley-late-release-from-the-winery-cellars/red-mare-wines-cabernet-sauvignon-napa-valley-2011" TargetMode="External"/><Relationship Id="rId38" Type="http://schemas.openxmlformats.org/officeDocument/2006/relationships/hyperlink" Target="https://www.sothebys.com/en/buy/auction/2023/nvv-presents-vintage-perspective-napa-valley-late-release-from-the-winery-cellars/seavey-vineyard-cabernet-sauvignon-napa-valley" TargetMode="External"/><Relationship Id="rId46" Type="http://schemas.openxmlformats.org/officeDocument/2006/relationships/hyperlink" Target="https://www.sothebys.com/en/buy/auction/2023/nvv-presents-vintage-perspective-napa-valley-late-release-from-the-winery-cellars/stags-leap-wine-cellars-s-l-v-estate-grown" TargetMode="External"/><Relationship Id="rId2" Type="http://schemas.openxmlformats.org/officeDocument/2006/relationships/hyperlink" Target="https://www.sothebys.com/en/buy/auction/2023/nvv-presents-vintage-perspective-napa-valley-late-release-from-the-winery-cellars/acumen-peak-cabernet-sauvignon-atlas-peak-2013-12" TargetMode="External"/><Relationship Id="rId16" Type="http://schemas.openxmlformats.org/officeDocument/2006/relationships/hyperlink" Target="https://www.sothebys.com/en/buy/auction/2023/nvv-presents-vintage-perspective-napa-valley-late-release-from-the-winery-cellars/freemark-abbey-cabernet-bosche-cabernet-sauvignon" TargetMode="External"/><Relationship Id="rId20" Type="http://schemas.openxmlformats.org/officeDocument/2006/relationships/hyperlink" Target="https://www.sothebys.com/en/buy/auction/2023/nvv-presents-vintage-perspective-napa-valley-late-release-from-the-winery-cellars/hall-sacrashe-cabernet-sauvignon-rutherford-2013" TargetMode="External"/><Relationship Id="rId29" Type="http://schemas.openxmlformats.org/officeDocument/2006/relationships/hyperlink" Target="https://www.sothebys.com/en/buy/auction/2023/nvv-presents-vintage-perspective-napa-valley-late-release-from-the-winery-cellars/michael-mondavi-family-estate-m-by-michael-mondavi" TargetMode="External"/><Relationship Id="rId41" Type="http://schemas.openxmlformats.org/officeDocument/2006/relationships/hyperlink" Target="https://www.sothebys.com/en/buy/auction/2023/nvv-presents-vintage-perspective-napa-valley-late-release-from-the-winery-cellars/sodhani-vineyards-cabernet-sauvignon-st-helena" TargetMode="External"/><Relationship Id="rId54" Type="http://schemas.openxmlformats.org/officeDocument/2006/relationships/hyperlink" Target="https://www.sothebys.com/en/buy/auction/2023/nvv-presents-vintage-perspective-napa-valley-late-release-from-the-winery-cellars/long-meadow-ranch-winery-cabernet-sauvignon-napa" TargetMode="External"/><Relationship Id="rId1" Type="http://schemas.openxmlformats.org/officeDocument/2006/relationships/hyperlink" Target="https://www.sothebys.com/en/buy/auction/2023/nvv-presents-vintage-perspective-napa-valley-late-release-from-the-winery-cellars?lotFilter=AllLots" TargetMode="External"/><Relationship Id="rId6" Type="http://schemas.openxmlformats.org/officeDocument/2006/relationships/hyperlink" Target="https://www.sothebys.com/en/buy/auction/2023/nvv-presents-vintage-perspective-napa-valley-late-release-from-the-winery-cellars/bond-matriarch-red-table-wine-napa-valley-2012-12" TargetMode="External"/><Relationship Id="rId11" Type="http://schemas.openxmlformats.org/officeDocument/2006/relationships/hyperlink" Target="https://www.sothebys.com/en/buy/auction/2023/nvv-presents-vintage-perspective-napa-valley-late-release-from-the-winery-cellars/corison-winery-cabernet-sauvignon-napa-valley-2010" TargetMode="External"/><Relationship Id="rId24" Type="http://schemas.openxmlformats.org/officeDocument/2006/relationships/hyperlink" Target="https://www.sothebys.com/en/buy/auction/2023/nvv-presents-vintage-perspective-napa-valley-late-release-from-the-winery-cellars/jean-edwards-cellars-stagecoach-vineyard-cabernet" TargetMode="External"/><Relationship Id="rId32" Type="http://schemas.openxmlformats.org/officeDocument/2006/relationships/hyperlink" Target="https://www.sothebys.com/en/buy/auction/2023/nvv-presents-vintage-perspective-napa-valley-late-release-from-the-winery-cellars/prime-solum-brokenrock-vineyard-cabernet-sauvignon" TargetMode="External"/><Relationship Id="rId37" Type="http://schemas.openxmlformats.org/officeDocument/2006/relationships/hyperlink" Target="https://www.sothebys.com/en/buy/auction/2023/nvv-presents-vintage-perspective-napa-valley-late-release-from-the-winery-cellars/schweiger-vineyards-dedication-red-table-wine" TargetMode="External"/><Relationship Id="rId40" Type="http://schemas.openxmlformats.org/officeDocument/2006/relationships/hyperlink" Target="https://www.sothebys.com/en/buy/auction/2023/nvv-presents-vintage-perspective-napa-valley-late-release-from-the-winery-cellars/silverado-vineyards-solo-cabernet-sauvignon-stags" TargetMode="External"/><Relationship Id="rId45" Type="http://schemas.openxmlformats.org/officeDocument/2006/relationships/hyperlink" Target="https://www.sothebys.com/en/buy/auction/2023/nvv-presents-vintage-perspective-napa-valley-late-release-from-the-winery-cellars/spring-mountain-vineyard-elivette-red-table-wine" TargetMode="External"/><Relationship Id="rId53" Type="http://schemas.openxmlformats.org/officeDocument/2006/relationships/hyperlink" Target="https://www.sothebys.com/en/buy/auction/2023/nvv-presents-vintage-perspective-napa-valley-late-release-from-the-winery-cellars/young-inglewood-vineyards-estate-cabernet" TargetMode="External"/><Relationship Id="rId5" Type="http://schemas.openxmlformats.org/officeDocument/2006/relationships/hyperlink" Target="https://www.sothebys.com/en/buy/auction/2023/nvv-presents-vintage-perspective-napa-valley-late-release-from-the-winery-cellars/blackbird-vineyards-paramour-proprietary-red-table" TargetMode="External"/><Relationship Id="rId15" Type="http://schemas.openxmlformats.org/officeDocument/2006/relationships/hyperlink" Target="https://www.sothebys.com/en/buy/auction/2023/nvv-presents-vintage-perspective-napa-valley-late-release-from-the-winery-cellars/duckhorn-vineyards-cabernet-sauvignon-napa-valley" TargetMode="External"/><Relationship Id="rId23" Type="http://schemas.openxmlformats.org/officeDocument/2006/relationships/hyperlink" Target="https://www.sothebys.com/en/buy/auction/2023/nvv-presents-vintage-perspective-napa-valley-late-release-from-the-winery-cellars/inglenook-rubicon-red-table-wine-rutherford-2005" TargetMode="External"/><Relationship Id="rId28" Type="http://schemas.openxmlformats.org/officeDocument/2006/relationships/hyperlink" Target="https://www.sothebys.com/en/buy/auction/2023/nvv-presents-vintage-perspective-napa-valley-late-release-from-the-winery-cellars/mathew-bruno-cabernet-sauvignon-rutherford-2013-12" TargetMode="External"/><Relationship Id="rId36" Type="http://schemas.openxmlformats.org/officeDocument/2006/relationships/hyperlink" Target="https://www.sothebys.com/en/buy/auction/2023/nvv-presents-vintage-perspective-napa-valley-late-release-from-the-winery-cellars/saint-helena-winery-sympa-cabernet-sauvignon-st" TargetMode="External"/><Relationship Id="rId49" Type="http://schemas.openxmlformats.org/officeDocument/2006/relationships/hyperlink" Target="https://www.sothebys.com/en/buy/auction/2023/nvv-presents-vintage-perspective-napa-valley-late-release-from-the-winery-cellars/the-grade-cellars-cabernet-sauvignon-calistoga" TargetMode="External"/><Relationship Id="rId10" Type="http://schemas.openxmlformats.org/officeDocument/2006/relationships/hyperlink" Target="https://www.sothebys.com/en/buy/auction/2023/nvv-presents-vintage-perspective-napa-valley-late-release-from-the-winery-cellars/chappellet-vineyard-pritchard-hill-cabernet" TargetMode="External"/><Relationship Id="rId19" Type="http://schemas.openxmlformats.org/officeDocument/2006/relationships/hyperlink" Target="https://www.sothebys.com/en/buy/auction/2023/nvv-presents-vintage-perspective-napa-valley-late-release-from-the-winery-cellars/grgich-hills-estate-cabernet-sauvignon-napa-valley" TargetMode="External"/><Relationship Id="rId31" Type="http://schemas.openxmlformats.org/officeDocument/2006/relationships/hyperlink" Target="https://www.sothebys.com/en/buy/auction/2023/nvv-presents-vintage-perspective-napa-valley-late-release-from-the-winery-cellars/pahlmeyer-merlot-napa-valley-2010-12-bt" TargetMode="External"/><Relationship Id="rId44" Type="http://schemas.openxmlformats.org/officeDocument/2006/relationships/hyperlink" Target="https://www.sothebys.com/en/buy/auction/2023/nvv-presents-vintage-perspective-napa-valley-late-release-from-the-winery-cellars/spottswoode-estate-vineyard-winery-cabernet" TargetMode="External"/><Relationship Id="rId52" Type="http://schemas.openxmlformats.org/officeDocument/2006/relationships/hyperlink" Target="https://www.sothebys.com/en/buy/auction/2023/nvv-presents-vintage-perspective-napa-valley-late-release-from-the-winery-cellars/vinroc-cabernet-sauvignon-atlas-peak-2013-12-bt" TargetMode="External"/><Relationship Id="rId4" Type="http://schemas.openxmlformats.org/officeDocument/2006/relationships/hyperlink" Target="https://www.sothebys.com/en/buy/auction/2023/nvv-presents-vintage-perspective-napa-valley-late-release-from-the-winery-cellars/baldacci-family-vineyards-brendas-vineyard" TargetMode="External"/><Relationship Id="rId9" Type="http://schemas.openxmlformats.org/officeDocument/2006/relationships/hyperlink" Target="https://www.sothebys.com/en/buy/auction/2023/nvv-presents-vintage-perspective-napa-valley-late-release-from-the-winery-cellars/chaix-wines-cabernet-sauvignon-rutherford-2013-12" TargetMode="External"/><Relationship Id="rId14" Type="http://schemas.openxmlformats.org/officeDocument/2006/relationships/hyperlink" Target="https://www.sothebys.com/en/buy/auction/2023/nvv-presents-vintage-perspective-napa-valley-late-release-from-the-winery-cellars/darioush-signature-cabernet-sauvignon-mount-veeder" TargetMode="External"/><Relationship Id="rId22" Type="http://schemas.openxmlformats.org/officeDocument/2006/relationships/hyperlink" Target="https://www.sothebys.com/en/buy/auction/2023/nvv-presents-vintage-perspective-napa-valley-late-release-from-the-winery-cellars/hourglass-albarino-napa-valley-2011-12-bt" TargetMode="External"/><Relationship Id="rId27" Type="http://schemas.openxmlformats.org/officeDocument/2006/relationships/hyperlink" Target="https://www.sothebys.com/en/buy/auction/2023/nvv-presents-vintage-perspective-napa-valley-late-release-from-the-winery-cellars/louis-m-martini-winery-lot-1-cabernet-sauvignon" TargetMode="External"/><Relationship Id="rId30" Type="http://schemas.openxmlformats.org/officeDocument/2006/relationships/hyperlink" Target="https://www.sothebys.com/en/buy/auction/2023/nvv-presents-vintage-perspective-napa-valley-late-release-from-the-winery-cellars/newton-vineyard-the-puzzle-cabernet-sauvignon-napa" TargetMode="External"/><Relationship Id="rId35" Type="http://schemas.openxmlformats.org/officeDocument/2006/relationships/hyperlink" Target="https://www.sothebys.com/en/buy/auction/2023/nvv-presents-vintage-perspective-napa-valley-late-release-from-the-winery-cellars/rombauer-vineyards-cabernet-sauvignon-atlas-peak" TargetMode="External"/><Relationship Id="rId43" Type="http://schemas.openxmlformats.org/officeDocument/2006/relationships/hyperlink" Target="https://www.sothebys.com/en/buy/auction/2023/nvv-presents-vintage-perspective-napa-valley-late-release-from-the-winery-cellars/somnium-cabernet-sauvignon-napa-valley-2012-12-bt" TargetMode="External"/><Relationship Id="rId48" Type="http://schemas.openxmlformats.org/officeDocument/2006/relationships/hyperlink" Target="https://www.sothebys.com/en/buy/auction/2023/nvv-presents-vintage-perspective-napa-valley-late-release-from-the-winery-cellars/stony-hill-vineyard-chardonnay-spring-mountain" TargetMode="External"/><Relationship Id="rId56" Type="http://schemas.openxmlformats.org/officeDocument/2006/relationships/table" Target="../tables/table1.xml"/><Relationship Id="rId8" Type="http://schemas.openxmlformats.org/officeDocument/2006/relationships/hyperlink" Target="https://www.sothebys.com/en/buy/auction/2023/nvv-presents-vintage-perspective-napa-valley-late-release-from-the-winery-cellars/calafia-wines-la-reina-red-table-wine-st-helena" TargetMode="External"/><Relationship Id="rId51" Type="http://schemas.openxmlformats.org/officeDocument/2006/relationships/hyperlink" Target="https://www.sothebys.com/en/buy/auction/2023/nvv-presents-vintage-perspective-napa-valley-late-release-from-the-winery-cellars/tierra-roja-vineyards-cabernet-sauvignon-oakville" TargetMode="External"/><Relationship Id="rId3" Type="http://schemas.openxmlformats.org/officeDocument/2006/relationships/hyperlink" Target="https://www.sothebys.com/en/buy/auction/2023/nvv-presents-vintage-perspective-napa-valley-late-release-from-the-winery-cellars/aratas-wine-petite-sirah-napa-valley-2009-12-bt"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58"/>
  <sheetViews>
    <sheetView tabSelected="1" workbookViewId="0">
      <selection activeCell="G10" sqref="G10"/>
    </sheetView>
  </sheetViews>
  <sheetFormatPr defaultColWidth="12.6640625" defaultRowHeight="15.75" customHeight="1" x14ac:dyDescent="0.25"/>
  <cols>
    <col min="1" max="1" width="11" bestFit="1" customWidth="1"/>
    <col min="2" max="2" width="98.109375" bestFit="1" customWidth="1"/>
    <col min="3" max="3" width="12.109375" bestFit="1" customWidth="1"/>
    <col min="4" max="4" width="12.44140625" bestFit="1" customWidth="1"/>
    <col min="5" max="5" width="85.6640625" hidden="1" customWidth="1"/>
    <col min="6" max="6" width="159.5546875" hidden="1" customWidth="1"/>
  </cols>
  <sheetData>
    <row r="1" spans="1:6" ht="15.75" customHeight="1" x14ac:dyDescent="0.3">
      <c r="A1" s="1"/>
      <c r="B1" s="2" t="s">
        <v>0</v>
      </c>
      <c r="C1" s="3"/>
      <c r="D1" s="3"/>
      <c r="E1" s="4"/>
      <c r="F1" s="4"/>
    </row>
    <row r="2" spans="1:6" ht="15.75" customHeight="1" x14ac:dyDescent="0.3">
      <c r="A2" s="1"/>
      <c r="B2" s="5" t="s">
        <v>1</v>
      </c>
      <c r="C2" s="3"/>
      <c r="D2" s="3"/>
      <c r="E2" s="4"/>
      <c r="F2" s="4"/>
    </row>
    <row r="3" spans="1:6" ht="15.75" customHeight="1" x14ac:dyDescent="0.3">
      <c r="A3" s="6"/>
      <c r="B3" s="7"/>
      <c r="C3" s="8"/>
      <c r="D3" s="8"/>
      <c r="E3" s="4"/>
      <c r="F3" s="4"/>
    </row>
    <row r="4" spans="1:6" ht="15.75" customHeight="1" x14ac:dyDescent="0.3">
      <c r="A4" s="9" t="s">
        <v>2</v>
      </c>
      <c r="B4" s="10" t="s">
        <v>3</v>
      </c>
      <c r="C4" s="11" t="s">
        <v>4</v>
      </c>
      <c r="D4" s="11" t="s">
        <v>5</v>
      </c>
      <c r="E4" s="12" t="s">
        <v>6</v>
      </c>
      <c r="F4" s="12" t="s">
        <v>7</v>
      </c>
    </row>
    <row r="5" spans="1:6" ht="15.75" customHeight="1" x14ac:dyDescent="0.3">
      <c r="A5" s="13">
        <v>201</v>
      </c>
      <c r="B5" s="14" t="str">
        <f t="shared" ref="B5:B58" si="0">HYPERLINK(F5,E5)</f>
        <v>Acumen, PEAK, Cabernet Sauvignon, Atlas Peak 2013 (12 BT)</v>
      </c>
      <c r="C5" s="15">
        <v>500</v>
      </c>
      <c r="D5" s="15">
        <v>501</v>
      </c>
      <c r="E5" s="16" t="s">
        <v>8</v>
      </c>
      <c r="F5" s="17" t="s">
        <v>9</v>
      </c>
    </row>
    <row r="6" spans="1:6" ht="15.75" customHeight="1" x14ac:dyDescent="0.3">
      <c r="A6" s="13">
        <v>202</v>
      </c>
      <c r="B6" s="14" t="str">
        <f t="shared" si="0"/>
        <v>Aratas Wine, Petite Sirah, Napa Valley 2009 (12 BT)</v>
      </c>
      <c r="C6" s="15">
        <v>500</v>
      </c>
      <c r="D6" s="15">
        <v>501</v>
      </c>
      <c r="E6" s="18" t="s">
        <v>10</v>
      </c>
      <c r="F6" s="17" t="s">
        <v>11</v>
      </c>
    </row>
    <row r="7" spans="1:6" ht="15.75" customHeight="1" x14ac:dyDescent="0.3">
      <c r="A7" s="13">
        <v>203</v>
      </c>
      <c r="B7" s="14" t="str">
        <f t="shared" si="0"/>
        <v>Baldacci Family Vineyards, Brenda's Vineyard, Cabernet Sauvignon, Stags Leap District 2008 (12 BT)</v>
      </c>
      <c r="C7" s="15">
        <v>500</v>
      </c>
      <c r="D7" s="15">
        <v>501</v>
      </c>
      <c r="E7" s="16" t="s">
        <v>12</v>
      </c>
      <c r="F7" s="17" t="s">
        <v>13</v>
      </c>
    </row>
    <row r="8" spans="1:6" ht="15.75" customHeight="1" x14ac:dyDescent="0.3">
      <c r="A8" s="13">
        <v>204</v>
      </c>
      <c r="B8" s="14" t="str">
        <f t="shared" si="0"/>
        <v>Blackbird Vineyards, Paramour Proprietary, Red Table Wine, Napa Valley 2006 (12 BT)</v>
      </c>
      <c r="C8" s="15">
        <v>500</v>
      </c>
      <c r="D8" s="15">
        <v>501</v>
      </c>
      <c r="E8" s="18" t="s">
        <v>14</v>
      </c>
      <c r="F8" s="17" t="s">
        <v>15</v>
      </c>
    </row>
    <row r="9" spans="1:6" ht="15.75" customHeight="1" x14ac:dyDescent="0.3">
      <c r="A9" s="13">
        <v>205</v>
      </c>
      <c r="B9" s="14" t="str">
        <f t="shared" si="0"/>
        <v>BOND, Matriarch, Red Table Wine, Napa Valley 2012 (12 BT)</v>
      </c>
      <c r="C9" s="15">
        <v>500</v>
      </c>
      <c r="D9" s="15">
        <v>501</v>
      </c>
      <c r="E9" s="16" t="s">
        <v>16</v>
      </c>
      <c r="F9" s="17" t="s">
        <v>17</v>
      </c>
    </row>
    <row r="10" spans="1:6" ht="15.75" customHeight="1" x14ac:dyDescent="0.3">
      <c r="A10" s="13">
        <v>206</v>
      </c>
      <c r="B10" s="14" t="str">
        <f t="shared" si="0"/>
        <v>Burgess Cellars, Cabernet Sauvignon, Napa Valley 2006 (12 BT)</v>
      </c>
      <c r="C10" s="15">
        <v>500</v>
      </c>
      <c r="D10" s="15">
        <v>501</v>
      </c>
      <c r="E10" s="18" t="s">
        <v>18</v>
      </c>
      <c r="F10" s="17" t="s">
        <v>19</v>
      </c>
    </row>
    <row r="11" spans="1:6" ht="15.75" customHeight="1" x14ac:dyDescent="0.3">
      <c r="A11" s="13">
        <v>207</v>
      </c>
      <c r="B11" s="14" t="str">
        <f t="shared" si="0"/>
        <v>Calafia Wines, La Reina, Red Table Wine, St. Helena 2010 (12 BT)</v>
      </c>
      <c r="C11" s="15">
        <v>500</v>
      </c>
      <c r="D11" s="15">
        <v>501</v>
      </c>
      <c r="E11" s="16" t="s">
        <v>20</v>
      </c>
      <c r="F11" s="17" t="s">
        <v>21</v>
      </c>
    </row>
    <row r="12" spans="1:6" ht="15.75" customHeight="1" x14ac:dyDescent="0.3">
      <c r="A12" s="13">
        <v>208</v>
      </c>
      <c r="B12" s="14" t="str">
        <f t="shared" si="0"/>
        <v>Chaix Wines, Cabernet Sauvignon, Rutherford 2013 (12 BT)</v>
      </c>
      <c r="C12" s="15">
        <v>500</v>
      </c>
      <c r="D12" s="15">
        <v>501</v>
      </c>
      <c r="E12" s="18" t="s">
        <v>22</v>
      </c>
      <c r="F12" s="17" t="s">
        <v>23</v>
      </c>
    </row>
    <row r="13" spans="1:6" ht="15.75" customHeight="1" x14ac:dyDescent="0.3">
      <c r="A13" s="13">
        <v>209</v>
      </c>
      <c r="B13" s="14" t="str">
        <f t="shared" si="0"/>
        <v>Chappellet Vineyard, Pritchard Hill, Cabernet Sauvignon, Napa Valley 2011 (12 BT)</v>
      </c>
      <c r="C13" s="15">
        <v>500</v>
      </c>
      <c r="D13" s="15">
        <v>501</v>
      </c>
      <c r="E13" s="16" t="s">
        <v>24</v>
      </c>
      <c r="F13" s="17" t="s">
        <v>25</v>
      </c>
    </row>
    <row r="14" spans="1:6" ht="15.75" customHeight="1" x14ac:dyDescent="0.3">
      <c r="A14" s="13">
        <v>210</v>
      </c>
      <c r="B14" s="14" t="str">
        <f t="shared" si="0"/>
        <v>Corison Winery, Cabernet Sauvignon, Napa Valley 2010 (6 MAG)</v>
      </c>
      <c r="C14" s="15">
        <v>500</v>
      </c>
      <c r="D14" s="15">
        <v>501</v>
      </c>
      <c r="E14" s="18" t="s">
        <v>233</v>
      </c>
      <c r="F14" s="17" t="s">
        <v>26</v>
      </c>
    </row>
    <row r="15" spans="1:6" ht="15.75" customHeight="1" x14ac:dyDescent="0.3">
      <c r="A15" s="13">
        <v>211</v>
      </c>
      <c r="B15" s="14" t="str">
        <f t="shared" si="0"/>
        <v>Crocker &amp; Starr Wines, Stone Place, Cabernet Sauvignon, St. Helena 2013 (12 BT)</v>
      </c>
      <c r="C15" s="15">
        <v>500</v>
      </c>
      <c r="D15" s="15">
        <v>501</v>
      </c>
      <c r="E15" s="16" t="s">
        <v>27</v>
      </c>
      <c r="F15" s="17" t="s">
        <v>28</v>
      </c>
    </row>
    <row r="16" spans="1:6" ht="15.75" customHeight="1" x14ac:dyDescent="0.3">
      <c r="A16" s="13">
        <v>212</v>
      </c>
      <c r="B16" s="14" t="str">
        <f t="shared" si="0"/>
        <v>Dalla Valle Vineyards, Cabernet Sauvignon, Oakville 2013 (12 BT)</v>
      </c>
      <c r="C16" s="15">
        <v>500</v>
      </c>
      <c r="D16" s="15">
        <v>501</v>
      </c>
      <c r="E16" s="18" t="s">
        <v>29</v>
      </c>
      <c r="F16" s="17" t="s">
        <v>30</v>
      </c>
    </row>
    <row r="17" spans="1:6" ht="15.75" customHeight="1" x14ac:dyDescent="0.3">
      <c r="A17" s="13">
        <v>213</v>
      </c>
      <c r="B17" s="14" t="str">
        <f t="shared" si="0"/>
        <v>Darioush, Signature, Cabernet Sauvignon, Mount Veeder 2013 (12 BT)</v>
      </c>
      <c r="C17" s="15">
        <v>500</v>
      </c>
      <c r="D17" s="15">
        <v>501</v>
      </c>
      <c r="E17" s="16" t="s">
        <v>31</v>
      </c>
      <c r="F17" s="17" t="s">
        <v>32</v>
      </c>
    </row>
    <row r="18" spans="1:6" ht="15.75" customHeight="1" x14ac:dyDescent="0.3">
      <c r="A18" s="13">
        <v>214</v>
      </c>
      <c r="B18" s="14" t="str">
        <f t="shared" si="0"/>
        <v>Duckhorn Vineyards, Cabernet Sauvignon, Napa Valley 2011 (12 BT)</v>
      </c>
      <c r="C18" s="15">
        <v>500</v>
      </c>
      <c r="D18" s="15">
        <v>501</v>
      </c>
      <c r="E18" s="18" t="s">
        <v>33</v>
      </c>
      <c r="F18" s="17" t="s">
        <v>34</v>
      </c>
    </row>
    <row r="19" spans="1:6" ht="15.75" customHeight="1" x14ac:dyDescent="0.3">
      <c r="A19" s="13">
        <v>215</v>
      </c>
      <c r="B19" s="14" t="str">
        <f t="shared" si="0"/>
        <v>Freemark Abbey, Cabernet Bosché, Cabernet Sauvignon, Rutherford 2013 (12 BT)</v>
      </c>
      <c r="C19" s="15">
        <v>500</v>
      </c>
      <c r="D19" s="15">
        <v>501</v>
      </c>
      <c r="E19" s="16" t="s">
        <v>35</v>
      </c>
      <c r="F19" s="17" t="s">
        <v>36</v>
      </c>
    </row>
    <row r="20" spans="1:6" ht="15.75" customHeight="1" x14ac:dyDescent="0.3">
      <c r="A20" s="13">
        <v>216</v>
      </c>
      <c r="B20" s="14" t="str">
        <f t="shared" si="0"/>
        <v>Gallica, Cabernet Sauvignon, Napa Valley 2009 (12 BT)</v>
      </c>
      <c r="C20" s="15">
        <v>500</v>
      </c>
      <c r="D20" s="15">
        <v>501</v>
      </c>
      <c r="E20" s="18" t="s">
        <v>37</v>
      </c>
      <c r="F20" s="17" t="s">
        <v>38</v>
      </c>
    </row>
    <row r="21" spans="1:6" ht="15.75" customHeight="1" x14ac:dyDescent="0.3">
      <c r="A21" s="13">
        <v>217</v>
      </c>
      <c r="B21" s="14" t="str">
        <f t="shared" si="0"/>
        <v>Ghost Block Estate Wines, Estate, Cabernet Sauvignon, Oakville 2007 (12 BT)</v>
      </c>
      <c r="C21" s="15">
        <v>500</v>
      </c>
      <c r="D21" s="15">
        <v>501</v>
      </c>
      <c r="E21" s="16" t="s">
        <v>39</v>
      </c>
      <c r="F21" s="17" t="s">
        <v>40</v>
      </c>
    </row>
    <row r="22" spans="1:6" ht="15.75" customHeight="1" x14ac:dyDescent="0.3">
      <c r="A22" s="13">
        <v>218</v>
      </c>
      <c r="B22" s="14" t="str">
        <f t="shared" si="0"/>
        <v>Grgich Hills Estate, Cabernet Sauvignon, Napa Valley 2007 (12 BT)</v>
      </c>
      <c r="C22" s="15">
        <v>500</v>
      </c>
      <c r="D22" s="15">
        <v>501</v>
      </c>
      <c r="E22" s="18" t="s">
        <v>41</v>
      </c>
      <c r="F22" s="17" t="s">
        <v>42</v>
      </c>
    </row>
    <row r="23" spans="1:6" ht="15.75" customHeight="1" x14ac:dyDescent="0.3">
      <c r="A23" s="13">
        <v>219</v>
      </c>
      <c r="B23" s="14" t="str">
        <f t="shared" si="0"/>
        <v>HALL, Sacrashe, Cabernet Sauvignon, Rutherford 2013 (12 BT)</v>
      </c>
      <c r="C23" s="15">
        <v>500</v>
      </c>
      <c r="D23" s="15">
        <v>501</v>
      </c>
      <c r="E23" s="16" t="s">
        <v>43</v>
      </c>
      <c r="F23" s="17" t="s">
        <v>44</v>
      </c>
    </row>
    <row r="24" spans="1:6" ht="15.75" customHeight="1" x14ac:dyDescent="0.3">
      <c r="A24" s="13">
        <v>220</v>
      </c>
      <c r="B24" s="14" t="str">
        <f t="shared" si="0"/>
        <v>Harlan Estate, The Maiden, Red Table Wine, Napa Valley 2010 (12 BT)</v>
      </c>
      <c r="C24" s="15">
        <v>500</v>
      </c>
      <c r="D24" s="15">
        <v>501</v>
      </c>
      <c r="E24" s="18" t="s">
        <v>45</v>
      </c>
      <c r="F24" s="17" t="s">
        <v>46</v>
      </c>
    </row>
    <row r="25" spans="1:6" ht="15.75" customHeight="1" x14ac:dyDescent="0.3">
      <c r="A25" s="13">
        <v>221</v>
      </c>
      <c r="B25" s="14" t="str">
        <f t="shared" si="0"/>
        <v>Hourglass, Albarino, Napa Valley 2011 (12 BT)</v>
      </c>
      <c r="C25" s="15">
        <v>500</v>
      </c>
      <c r="D25" s="15">
        <v>501</v>
      </c>
      <c r="E25" s="16" t="s">
        <v>47</v>
      </c>
      <c r="F25" s="17" t="s">
        <v>48</v>
      </c>
    </row>
    <row r="26" spans="1:6" ht="15.75" customHeight="1" x14ac:dyDescent="0.3">
      <c r="A26" s="13">
        <v>222</v>
      </c>
      <c r="B26" s="14" t="str">
        <f t="shared" si="0"/>
        <v>Inglenook, RUBICON, Red Table Wine, Rutherford 2005 (12 BT)</v>
      </c>
      <c r="C26" s="15">
        <v>500</v>
      </c>
      <c r="D26" s="15">
        <v>501</v>
      </c>
      <c r="E26" s="18" t="s">
        <v>49</v>
      </c>
      <c r="F26" s="17" t="s">
        <v>50</v>
      </c>
    </row>
    <row r="27" spans="1:6" ht="15.75" customHeight="1" x14ac:dyDescent="0.3">
      <c r="A27" s="13">
        <v>223</v>
      </c>
      <c r="B27" s="14" t="str">
        <f t="shared" si="0"/>
        <v>Jean Edwards Cellars, Stagecoach Vineyard, Cabernet Sauvignon, Napa Valley 2013 (12 BT)</v>
      </c>
      <c r="C27" s="15">
        <v>500</v>
      </c>
      <c r="D27" s="15">
        <v>501</v>
      </c>
      <c r="E27" s="16" t="s">
        <v>51</v>
      </c>
      <c r="F27" s="17" t="s">
        <v>52</v>
      </c>
    </row>
    <row r="28" spans="1:6" ht="14.4" x14ac:dyDescent="0.3">
      <c r="A28" s="13">
        <v>224</v>
      </c>
      <c r="B28" s="14" t="str">
        <f t="shared" si="0"/>
        <v>Keenan Winery, Estate, Chardonnay, Spring Mountain District 2005 (12 BT)</v>
      </c>
      <c r="C28" s="15">
        <v>500</v>
      </c>
      <c r="D28" s="15">
        <v>501</v>
      </c>
      <c r="E28" s="18" t="s">
        <v>53</v>
      </c>
      <c r="F28" s="17" t="s">
        <v>54</v>
      </c>
    </row>
    <row r="29" spans="1:6" ht="14.4" x14ac:dyDescent="0.3">
      <c r="A29" s="13">
        <v>225</v>
      </c>
      <c r="B29" s="14" t="str">
        <f t="shared" si="0"/>
        <v>Llamas Family Wines, Cabernet Sauvignon, Atlas Peak 2013 (12 BT)</v>
      </c>
      <c r="C29" s="15">
        <v>500</v>
      </c>
      <c r="D29" s="15">
        <v>501</v>
      </c>
      <c r="E29" s="16" t="s">
        <v>55</v>
      </c>
      <c r="F29" s="17" t="s">
        <v>56</v>
      </c>
    </row>
    <row r="30" spans="1:6" ht="14.4" x14ac:dyDescent="0.3">
      <c r="A30" s="13">
        <v>226</v>
      </c>
      <c r="B30" s="14" t="str">
        <f t="shared" si="0"/>
        <v>Louis M. Martini Winery, Lot 1, Cabernet Sauvignon, Napa Valley 2012 (12 BT)</v>
      </c>
      <c r="C30" s="15">
        <v>500</v>
      </c>
      <c r="D30" s="15">
        <v>501</v>
      </c>
      <c r="E30" s="18" t="s">
        <v>57</v>
      </c>
      <c r="F30" s="17" t="s">
        <v>58</v>
      </c>
    </row>
    <row r="31" spans="1:6" ht="14.4" x14ac:dyDescent="0.3">
      <c r="A31" s="13">
        <v>227</v>
      </c>
      <c r="B31" s="14" t="str">
        <f t="shared" si="0"/>
        <v>Mathew Bruno, Cabernet Sauvignon, Rutherford 2013 (12 BT)</v>
      </c>
      <c r="C31" s="15">
        <v>500</v>
      </c>
      <c r="D31" s="15">
        <v>501</v>
      </c>
      <c r="E31" s="16" t="s">
        <v>59</v>
      </c>
      <c r="F31" s="17" t="s">
        <v>60</v>
      </c>
    </row>
    <row r="32" spans="1:6" ht="14.4" x14ac:dyDescent="0.3">
      <c r="A32" s="13">
        <v>228</v>
      </c>
      <c r="B32" s="14" t="str">
        <f t="shared" si="0"/>
        <v>Michael Mondavi Family Estate, M by Michael Mondavi, Cabernet Sauvignon, Napa Valley 2010 (12 BT)</v>
      </c>
      <c r="C32" s="15">
        <v>500</v>
      </c>
      <c r="D32" s="15">
        <v>501</v>
      </c>
      <c r="E32" s="18" t="s">
        <v>61</v>
      </c>
      <c r="F32" s="17" t="s">
        <v>62</v>
      </c>
    </row>
    <row r="33" spans="1:6" ht="14.4" x14ac:dyDescent="0.3">
      <c r="A33" s="13">
        <v>229</v>
      </c>
      <c r="B33" s="14" t="str">
        <f t="shared" si="0"/>
        <v>Newton Vineyard, The Puzzle, Cabernet Sauvignon, Napa Valley 2012 (12 BT)</v>
      </c>
      <c r="C33" s="15">
        <v>500</v>
      </c>
      <c r="D33" s="15">
        <v>501</v>
      </c>
      <c r="E33" s="16" t="s">
        <v>63</v>
      </c>
      <c r="F33" s="17" t="s">
        <v>64</v>
      </c>
    </row>
    <row r="34" spans="1:6" ht="14.4" x14ac:dyDescent="0.3">
      <c r="A34" s="13">
        <v>230</v>
      </c>
      <c r="B34" s="14" t="str">
        <f t="shared" si="0"/>
        <v>Pahlmeyer, Merlot, Napa Valley 2010 (12 BT)</v>
      </c>
      <c r="C34" s="15">
        <v>500</v>
      </c>
      <c r="D34" s="15">
        <v>501</v>
      </c>
      <c r="E34" s="18" t="s">
        <v>65</v>
      </c>
      <c r="F34" s="17" t="s">
        <v>66</v>
      </c>
    </row>
    <row r="35" spans="1:6" ht="14.4" x14ac:dyDescent="0.3">
      <c r="A35" s="13">
        <v>231</v>
      </c>
      <c r="B35" s="14" t="str">
        <f t="shared" si="0"/>
        <v>Prime Solum, Brokenrock Vineyard, Cabernet Sauvignon, Napa Valley 2012 (12 BT)</v>
      </c>
      <c r="C35" s="15">
        <v>500</v>
      </c>
      <c r="D35" s="15">
        <v>501</v>
      </c>
      <c r="E35" s="16" t="s">
        <v>67</v>
      </c>
      <c r="F35" s="17" t="s">
        <v>68</v>
      </c>
    </row>
    <row r="36" spans="1:6" ht="14.4" x14ac:dyDescent="0.3">
      <c r="A36" s="13">
        <v>232</v>
      </c>
      <c r="B36" s="14" t="str">
        <f t="shared" si="0"/>
        <v>Red Mare Wines, Cabernet Sauvignon, Napa Valley 2011 (12 BT)</v>
      </c>
      <c r="C36" s="15">
        <v>500</v>
      </c>
      <c r="D36" s="15">
        <v>501</v>
      </c>
      <c r="E36" s="18" t="s">
        <v>69</v>
      </c>
      <c r="F36" s="17" t="s">
        <v>70</v>
      </c>
    </row>
    <row r="37" spans="1:6" ht="14.4" x14ac:dyDescent="0.3">
      <c r="A37" s="13">
        <v>233</v>
      </c>
      <c r="B37" s="14" t="str">
        <f t="shared" si="0"/>
        <v>Robert Biale Vineyards, Zinfandel, Napa Valley 2012 (12 BT)</v>
      </c>
      <c r="C37" s="15">
        <v>500</v>
      </c>
      <c r="D37" s="15">
        <v>501</v>
      </c>
      <c r="E37" s="16" t="s">
        <v>71</v>
      </c>
      <c r="F37" s="17" t="s">
        <v>72</v>
      </c>
    </row>
    <row r="38" spans="1:6" ht="14.4" x14ac:dyDescent="0.3">
      <c r="A38" s="13">
        <v>234</v>
      </c>
      <c r="B38" s="14" t="str">
        <f t="shared" si="0"/>
        <v>Rombauer Vineyards, Cabernet Sauvignon, Atlas Peak 2012 (12 BT)</v>
      </c>
      <c r="C38" s="15">
        <v>500</v>
      </c>
      <c r="D38" s="15">
        <v>501</v>
      </c>
      <c r="E38" s="18" t="s">
        <v>73</v>
      </c>
      <c r="F38" s="17" t="s">
        <v>74</v>
      </c>
    </row>
    <row r="39" spans="1:6" ht="14.4" x14ac:dyDescent="0.3">
      <c r="A39" s="13">
        <v>235</v>
      </c>
      <c r="B39" s="14" t="str">
        <f t="shared" si="0"/>
        <v>Saint Helena Winery, Sympa, Cabernet Sauvignon, St. Helena 2010 (12 BT)</v>
      </c>
      <c r="C39" s="15">
        <v>500</v>
      </c>
      <c r="D39" s="15">
        <v>501</v>
      </c>
      <c r="E39" s="16" t="s">
        <v>75</v>
      </c>
      <c r="F39" s="17" t="s">
        <v>76</v>
      </c>
    </row>
    <row r="40" spans="1:6" ht="14.4" x14ac:dyDescent="0.3">
      <c r="A40" s="13">
        <v>236</v>
      </c>
      <c r="B40" s="14" t="str">
        <f t="shared" si="0"/>
        <v>Schweiger Vineyards, Dedication, Red Table Wine, Spring Mountain District 2004 (12 BT)</v>
      </c>
      <c r="C40" s="15">
        <v>500</v>
      </c>
      <c r="D40" s="15">
        <v>501</v>
      </c>
      <c r="E40" s="18" t="s">
        <v>77</v>
      </c>
      <c r="F40" s="17" t="s">
        <v>78</v>
      </c>
    </row>
    <row r="41" spans="1:6" ht="14.4" x14ac:dyDescent="0.3">
      <c r="A41" s="13">
        <v>237</v>
      </c>
      <c r="B41" s="14" t="str">
        <f t="shared" si="0"/>
        <v>Seavey Vineyard, Cabernet Sauvignon, Napa Valley 2005 (12 BT)</v>
      </c>
      <c r="C41" s="15">
        <v>500</v>
      </c>
      <c r="D41" s="15">
        <v>501</v>
      </c>
      <c r="E41" s="16" t="s">
        <v>79</v>
      </c>
      <c r="F41" s="17" t="s">
        <v>80</v>
      </c>
    </row>
    <row r="42" spans="1:6" ht="14.4" x14ac:dyDescent="0.3">
      <c r="A42" s="13">
        <v>238</v>
      </c>
      <c r="B42" s="14" t="str">
        <f t="shared" si="0"/>
        <v>Shafer Vineyards, Hillside Select, Cabernet Sauvignon, Stags Leap District 2012 (12 BT)</v>
      </c>
      <c r="C42" s="15">
        <v>500</v>
      </c>
      <c r="D42" s="15">
        <v>501</v>
      </c>
      <c r="E42" s="18" t="s">
        <v>81</v>
      </c>
      <c r="F42" s="17" t="s">
        <v>82</v>
      </c>
    </row>
    <row r="43" spans="1:6" ht="14.4" x14ac:dyDescent="0.3">
      <c r="A43" s="13">
        <v>239</v>
      </c>
      <c r="B43" s="14" t="str">
        <f t="shared" si="0"/>
        <v>Silverado Vineyards, SOLO, Cabernet Sauvignon, Stags Leap District 2011 (12 BT)</v>
      </c>
      <c r="C43" s="15">
        <v>500</v>
      </c>
      <c r="D43" s="15">
        <v>501</v>
      </c>
      <c r="E43" s="16" t="s">
        <v>83</v>
      </c>
      <c r="F43" s="17" t="s">
        <v>84</v>
      </c>
    </row>
    <row r="44" spans="1:6" ht="14.4" x14ac:dyDescent="0.3">
      <c r="A44" s="13">
        <v>240</v>
      </c>
      <c r="B44" s="14" t="str">
        <f t="shared" si="0"/>
        <v>SODHANI Vineyards, Cabernet Sauvignon, St. Helena 2013 (12 BT)</v>
      </c>
      <c r="C44" s="15">
        <v>500</v>
      </c>
      <c r="D44" s="15">
        <v>501</v>
      </c>
      <c r="E44" s="18" t="s">
        <v>85</v>
      </c>
      <c r="F44" s="17" t="s">
        <v>86</v>
      </c>
    </row>
    <row r="45" spans="1:6" ht="14.4" x14ac:dyDescent="0.3">
      <c r="A45" s="13">
        <v>241</v>
      </c>
      <c r="B45" s="14" t="str">
        <f t="shared" si="0"/>
        <v>Somerston Estate, Cabernet Sauvignon, Napa Valley 2012 (12 BT)</v>
      </c>
      <c r="C45" s="15">
        <v>500</v>
      </c>
      <c r="D45" s="15">
        <v>501</v>
      </c>
      <c r="E45" s="16" t="s">
        <v>87</v>
      </c>
      <c r="F45" s="17" t="s">
        <v>88</v>
      </c>
    </row>
    <row r="46" spans="1:6" ht="14.4" x14ac:dyDescent="0.3">
      <c r="A46" s="13">
        <v>242</v>
      </c>
      <c r="B46" s="14" t="str">
        <f t="shared" si="0"/>
        <v>Somnium, Cabernet Sauvignon, Napa Valley 2012 (12 BT)</v>
      </c>
      <c r="C46" s="15">
        <v>500</v>
      </c>
      <c r="D46" s="15">
        <v>501</v>
      </c>
      <c r="E46" s="18" t="s">
        <v>89</v>
      </c>
      <c r="F46" s="17" t="s">
        <v>90</v>
      </c>
    </row>
    <row r="47" spans="1:6" ht="14.4" x14ac:dyDescent="0.3">
      <c r="A47" s="13">
        <v>243</v>
      </c>
      <c r="B47" s="14" t="str">
        <f t="shared" si="0"/>
        <v>Spottswoode Estate Vineyard &amp; Winery, Cabernet Sauvignon, St. Helena 2012 (12 BT)</v>
      </c>
      <c r="C47" s="15">
        <v>500</v>
      </c>
      <c r="D47" s="15">
        <v>501</v>
      </c>
      <c r="E47" s="16" t="s">
        <v>91</v>
      </c>
      <c r="F47" s="17" t="s">
        <v>92</v>
      </c>
    </row>
    <row r="48" spans="1:6" ht="14.4" x14ac:dyDescent="0.3">
      <c r="A48" s="13">
        <v>244</v>
      </c>
      <c r="B48" s="14" t="str">
        <f t="shared" si="0"/>
        <v>Spring Mountain Vineyard, Elivette, Red Table Wine, Spring Mountain District 2005 (12 BT)</v>
      </c>
      <c r="C48" s="15">
        <v>500</v>
      </c>
      <c r="D48" s="15">
        <v>501</v>
      </c>
      <c r="E48" s="18" t="s">
        <v>93</v>
      </c>
      <c r="F48" s="17" t="s">
        <v>94</v>
      </c>
    </row>
    <row r="49" spans="1:6" ht="14.4" x14ac:dyDescent="0.3">
      <c r="A49" s="13">
        <v>245</v>
      </c>
      <c r="B49" s="14" t="str">
        <f t="shared" si="0"/>
        <v>Stag's Leap Wine Cellars, S.L.V. Estate Grown, Cabernet Sauvignon, Stags Leap District 2012 (12 BT)</v>
      </c>
      <c r="C49" s="15">
        <v>500</v>
      </c>
      <c r="D49" s="15">
        <v>501</v>
      </c>
      <c r="E49" s="16" t="s">
        <v>95</v>
      </c>
      <c r="F49" s="17" t="s">
        <v>96</v>
      </c>
    </row>
    <row r="50" spans="1:6" ht="14.4" x14ac:dyDescent="0.3">
      <c r="A50" s="13">
        <v>246</v>
      </c>
      <c r="B50" s="14" t="str">
        <f t="shared" si="0"/>
        <v>Stewart Cellars, Cabernet Sauvignon, Napa Valley 2011 (12 BT)</v>
      </c>
      <c r="C50" s="15">
        <v>500</v>
      </c>
      <c r="D50" s="15">
        <v>501</v>
      </c>
      <c r="E50" s="18" t="s">
        <v>97</v>
      </c>
      <c r="F50" s="17" t="s">
        <v>98</v>
      </c>
    </row>
    <row r="51" spans="1:6" ht="14.4" x14ac:dyDescent="0.3">
      <c r="A51" s="13">
        <v>247</v>
      </c>
      <c r="B51" s="14" t="str">
        <f t="shared" si="0"/>
        <v>Stony Hill Vineyard, Chardonnay, Spring Mountain District 2007 (12 BT)</v>
      </c>
      <c r="C51" s="15">
        <v>500</v>
      </c>
      <c r="D51" s="15">
        <v>501</v>
      </c>
      <c r="E51" s="16" t="s">
        <v>99</v>
      </c>
      <c r="F51" s="17" t="s">
        <v>100</v>
      </c>
    </row>
    <row r="52" spans="1:6" ht="14.4" x14ac:dyDescent="0.3">
      <c r="A52" s="13">
        <v>248</v>
      </c>
      <c r="B52" s="14" t="str">
        <f t="shared" si="0"/>
        <v>THE GRADE Cellars, Cabernet Sauvignon, Calistoga 2004 (12 BT)</v>
      </c>
      <c r="C52" s="15">
        <v>500</v>
      </c>
      <c r="D52" s="15">
        <v>501</v>
      </c>
      <c r="E52" s="18" t="s">
        <v>101</v>
      </c>
      <c r="F52" s="17" t="s">
        <v>102</v>
      </c>
    </row>
    <row r="53" spans="1:6" ht="14.4" x14ac:dyDescent="0.3">
      <c r="A53" s="13">
        <v>249</v>
      </c>
      <c r="B53" s="14" t="str">
        <f t="shared" si="0"/>
        <v>The Mascot, Cabernet Sauvignon, Napa Valley 2010 (12 BT)</v>
      </c>
      <c r="C53" s="15">
        <v>500</v>
      </c>
      <c r="D53" s="15">
        <v>501</v>
      </c>
      <c r="E53" s="16" t="s">
        <v>103</v>
      </c>
      <c r="F53" s="17" t="s">
        <v>104</v>
      </c>
    </row>
    <row r="54" spans="1:6" ht="14.4" x14ac:dyDescent="0.3">
      <c r="A54" s="13">
        <v>250</v>
      </c>
      <c r="B54" s="14" t="str">
        <f t="shared" si="0"/>
        <v>Tierra Roja Vineyards, Cabernet Sauvignon, Oakville 2004 (12 BT)</v>
      </c>
      <c r="C54" s="15">
        <v>500</v>
      </c>
      <c r="D54" s="15">
        <v>501</v>
      </c>
      <c r="E54" s="18" t="s">
        <v>105</v>
      </c>
      <c r="F54" s="17" t="s">
        <v>106</v>
      </c>
    </row>
    <row r="55" spans="1:6" ht="14.4" x14ac:dyDescent="0.3">
      <c r="A55" s="13">
        <v>251</v>
      </c>
      <c r="B55" s="14" t="str">
        <f t="shared" si="0"/>
        <v>VinRoc, Cabernet Sauvignon, Atlas Peak 2013 (12 BT)</v>
      </c>
      <c r="C55" s="15">
        <v>500</v>
      </c>
      <c r="D55" s="15">
        <v>501</v>
      </c>
      <c r="E55" s="16" t="s">
        <v>107</v>
      </c>
      <c r="F55" s="19" t="s">
        <v>108</v>
      </c>
    </row>
    <row r="56" spans="1:6" ht="14.4" x14ac:dyDescent="0.3">
      <c r="A56" s="13">
        <v>252</v>
      </c>
      <c r="B56" s="14" t="str">
        <f t="shared" si="0"/>
        <v>Young Inglewood Vineyards, Estate, Cabernet Sauvignon, St. Helena 2009 (12 BT)</v>
      </c>
      <c r="C56" s="15">
        <v>500</v>
      </c>
      <c r="D56" s="15">
        <v>501</v>
      </c>
      <c r="E56" s="18" t="s">
        <v>109</v>
      </c>
      <c r="F56" s="19" t="s">
        <v>110</v>
      </c>
    </row>
    <row r="57" spans="1:6" ht="14.4" x14ac:dyDescent="0.3">
      <c r="A57" s="13">
        <v>253</v>
      </c>
      <c r="B57" s="14" t="str">
        <f t="shared" si="0"/>
        <v>Long Meadow Ranch Winery, Cabernet Sauvignon, Napa Valley 2008 (6 MAG)</v>
      </c>
      <c r="C57" s="15">
        <v>500</v>
      </c>
      <c r="D57" s="15">
        <v>501</v>
      </c>
      <c r="E57" s="16" t="s">
        <v>111</v>
      </c>
      <c r="F57" s="19" t="s">
        <v>112</v>
      </c>
    </row>
    <row r="58" spans="1:6" ht="14.4" x14ac:dyDescent="0.3">
      <c r="A58" s="13">
        <v>254</v>
      </c>
      <c r="B58" s="14" t="str">
        <f t="shared" si="0"/>
        <v>Buoncristiani Family Winery, 10th Anniversary Bottling, Cabernet Sauvignon, Napa Valley 2008 (12 BT)</v>
      </c>
      <c r="C58" s="15">
        <v>500</v>
      </c>
      <c r="D58" s="15">
        <v>501</v>
      </c>
      <c r="E58" s="18" t="s">
        <v>113</v>
      </c>
      <c r="F58" s="19" t="s">
        <v>114</v>
      </c>
    </row>
  </sheetData>
  <hyperlinks>
    <hyperlink ref="B1" r:id="rId1" xr:uid="{00000000-0004-0000-0000-000000000000}"/>
    <hyperlink ref="F5" r:id="rId2" xr:uid="{00000000-0004-0000-0000-000001000000}"/>
    <hyperlink ref="F6" r:id="rId3" xr:uid="{00000000-0004-0000-0000-000002000000}"/>
    <hyperlink ref="F7" r:id="rId4" xr:uid="{00000000-0004-0000-0000-000003000000}"/>
    <hyperlink ref="F8" r:id="rId5" xr:uid="{00000000-0004-0000-0000-000004000000}"/>
    <hyperlink ref="F9" r:id="rId6" xr:uid="{00000000-0004-0000-0000-000005000000}"/>
    <hyperlink ref="F10" r:id="rId7" xr:uid="{00000000-0004-0000-0000-000006000000}"/>
    <hyperlink ref="F11" r:id="rId8" xr:uid="{00000000-0004-0000-0000-000007000000}"/>
    <hyperlink ref="F12" r:id="rId9" xr:uid="{00000000-0004-0000-0000-000008000000}"/>
    <hyperlink ref="F13" r:id="rId10" xr:uid="{00000000-0004-0000-0000-000009000000}"/>
    <hyperlink ref="F14" r:id="rId11" xr:uid="{00000000-0004-0000-0000-00000A000000}"/>
    <hyperlink ref="F15" r:id="rId12" xr:uid="{00000000-0004-0000-0000-00000B000000}"/>
    <hyperlink ref="F16" r:id="rId13" xr:uid="{00000000-0004-0000-0000-00000C000000}"/>
    <hyperlink ref="F17" r:id="rId14" xr:uid="{00000000-0004-0000-0000-00000D000000}"/>
    <hyperlink ref="F18" r:id="rId15" xr:uid="{00000000-0004-0000-0000-00000E000000}"/>
    <hyperlink ref="F19" r:id="rId16" xr:uid="{00000000-0004-0000-0000-00000F000000}"/>
    <hyperlink ref="F20" r:id="rId17" xr:uid="{00000000-0004-0000-0000-000010000000}"/>
    <hyperlink ref="F21" r:id="rId18" xr:uid="{00000000-0004-0000-0000-000011000000}"/>
    <hyperlink ref="F22" r:id="rId19" xr:uid="{00000000-0004-0000-0000-000012000000}"/>
    <hyperlink ref="F23" r:id="rId20" xr:uid="{00000000-0004-0000-0000-000013000000}"/>
    <hyperlink ref="F24" r:id="rId21" xr:uid="{00000000-0004-0000-0000-000014000000}"/>
    <hyperlink ref="F25" r:id="rId22" xr:uid="{00000000-0004-0000-0000-000015000000}"/>
    <hyperlink ref="F26" r:id="rId23" xr:uid="{00000000-0004-0000-0000-000016000000}"/>
    <hyperlink ref="F27" r:id="rId24" xr:uid="{00000000-0004-0000-0000-000017000000}"/>
    <hyperlink ref="F28" r:id="rId25" xr:uid="{00000000-0004-0000-0000-000018000000}"/>
    <hyperlink ref="F29" r:id="rId26" xr:uid="{00000000-0004-0000-0000-000019000000}"/>
    <hyperlink ref="F30" r:id="rId27" xr:uid="{00000000-0004-0000-0000-00001A000000}"/>
    <hyperlink ref="F31" r:id="rId28" xr:uid="{00000000-0004-0000-0000-00001B000000}"/>
    <hyperlink ref="F32" r:id="rId29" xr:uid="{00000000-0004-0000-0000-00001C000000}"/>
    <hyperlink ref="F33" r:id="rId30" xr:uid="{00000000-0004-0000-0000-00001D000000}"/>
    <hyperlink ref="F34" r:id="rId31" xr:uid="{00000000-0004-0000-0000-00001E000000}"/>
    <hyperlink ref="F35" r:id="rId32" xr:uid="{00000000-0004-0000-0000-00001F000000}"/>
    <hyperlink ref="F36" r:id="rId33" xr:uid="{00000000-0004-0000-0000-000020000000}"/>
    <hyperlink ref="F37" r:id="rId34" xr:uid="{00000000-0004-0000-0000-000021000000}"/>
    <hyperlink ref="F38" r:id="rId35" xr:uid="{00000000-0004-0000-0000-000022000000}"/>
    <hyperlink ref="F39" r:id="rId36" xr:uid="{00000000-0004-0000-0000-000023000000}"/>
    <hyperlink ref="F40" r:id="rId37" xr:uid="{00000000-0004-0000-0000-000024000000}"/>
    <hyperlink ref="F41" r:id="rId38" xr:uid="{00000000-0004-0000-0000-000025000000}"/>
    <hyperlink ref="F42" r:id="rId39" xr:uid="{00000000-0004-0000-0000-000026000000}"/>
    <hyperlink ref="F43" r:id="rId40" xr:uid="{00000000-0004-0000-0000-000027000000}"/>
    <hyperlink ref="F44" r:id="rId41" xr:uid="{00000000-0004-0000-0000-000028000000}"/>
    <hyperlink ref="F45" r:id="rId42" xr:uid="{00000000-0004-0000-0000-000029000000}"/>
    <hyperlink ref="F46" r:id="rId43" xr:uid="{00000000-0004-0000-0000-00002A000000}"/>
    <hyperlink ref="F47" r:id="rId44" xr:uid="{00000000-0004-0000-0000-00002B000000}"/>
    <hyperlink ref="F48" r:id="rId45" xr:uid="{00000000-0004-0000-0000-00002C000000}"/>
    <hyperlink ref="F49" r:id="rId46" xr:uid="{00000000-0004-0000-0000-00002D000000}"/>
    <hyperlink ref="F50" r:id="rId47" xr:uid="{00000000-0004-0000-0000-00002E000000}"/>
    <hyperlink ref="F51" r:id="rId48" xr:uid="{00000000-0004-0000-0000-00002F000000}"/>
    <hyperlink ref="F52" r:id="rId49" xr:uid="{00000000-0004-0000-0000-000030000000}"/>
    <hyperlink ref="F53" r:id="rId50" xr:uid="{00000000-0004-0000-0000-000031000000}"/>
    <hyperlink ref="F54" r:id="rId51" xr:uid="{00000000-0004-0000-0000-000032000000}"/>
    <hyperlink ref="F55" r:id="rId52" xr:uid="{00000000-0004-0000-0000-000033000000}"/>
    <hyperlink ref="F56" r:id="rId53" xr:uid="{00000000-0004-0000-0000-000034000000}"/>
    <hyperlink ref="F57" r:id="rId54" xr:uid="{00000000-0004-0000-0000-000035000000}"/>
    <hyperlink ref="F58" r:id="rId55" xr:uid="{00000000-0004-0000-0000-000036000000}"/>
  </hyperlinks>
  <pageMargins left="0.7" right="0.7" top="0.75" bottom="0.75" header="0.3" footer="0.3"/>
  <tableParts count="1">
    <tablePart r:id="rId5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55"/>
  <sheetViews>
    <sheetView workbookViewId="0">
      <pane ySplit="1" topLeftCell="A2" activePane="bottomLeft" state="frozen"/>
      <selection pane="bottomLeft" activeCell="T10" sqref="T10"/>
    </sheetView>
  </sheetViews>
  <sheetFormatPr defaultColWidth="12.6640625" defaultRowHeight="15.75" customHeight="1" x14ac:dyDescent="0.25"/>
  <cols>
    <col min="1" max="1" width="11" bestFit="1" customWidth="1"/>
    <col min="2" max="2" width="85.6640625" bestFit="1" customWidth="1"/>
    <col min="3" max="3" width="12.109375" bestFit="1" customWidth="1"/>
    <col min="4" max="4" width="12.44140625" bestFit="1" customWidth="1"/>
    <col min="5" max="5" width="121.88671875" customWidth="1"/>
    <col min="6" max="6" width="74.88671875" bestFit="1" customWidth="1"/>
    <col min="7" max="7" width="7.44140625" bestFit="1" customWidth="1"/>
    <col min="8" max="8" width="8.33203125" bestFit="1" customWidth="1"/>
    <col min="9" max="9" width="7" bestFit="1" customWidth="1"/>
    <col min="10" max="10" width="9.44140625" bestFit="1" customWidth="1"/>
    <col min="11" max="11" width="85.6640625" hidden="1" customWidth="1"/>
    <col min="12" max="12" width="159.5546875" hidden="1" customWidth="1"/>
  </cols>
  <sheetData>
    <row r="1" spans="1:12" ht="15.75" customHeight="1" x14ac:dyDescent="0.3">
      <c r="A1" s="20" t="s">
        <v>2</v>
      </c>
      <c r="B1" s="21" t="s">
        <v>6</v>
      </c>
      <c r="C1" s="22" t="s">
        <v>4</v>
      </c>
      <c r="D1" s="22" t="s">
        <v>5</v>
      </c>
      <c r="E1" s="21" t="s">
        <v>115</v>
      </c>
      <c r="F1" s="22" t="s">
        <v>116</v>
      </c>
      <c r="G1" s="23" t="s">
        <v>117</v>
      </c>
      <c r="H1" s="23" t="s">
        <v>118</v>
      </c>
      <c r="I1" s="23" t="s">
        <v>119</v>
      </c>
      <c r="J1" s="23" t="s">
        <v>120</v>
      </c>
      <c r="K1" s="23" t="s">
        <v>6</v>
      </c>
      <c r="L1" s="21" t="s">
        <v>121</v>
      </c>
    </row>
    <row r="2" spans="1:12" ht="15.75" customHeight="1" x14ac:dyDescent="0.3">
      <c r="A2" s="13">
        <v>201</v>
      </c>
      <c r="B2" s="14" t="str">
        <f t="shared" ref="B2:B55" si="0">HYPERLINK(L2, K2)</f>
        <v>Acumen, PEAK, Cabernet Sauvignon, Atlas Peak 2013 (12 BT)</v>
      </c>
      <c r="C2" s="15">
        <v>500</v>
      </c>
      <c r="D2" s="15">
        <v>501</v>
      </c>
      <c r="E2" s="24" t="s">
        <v>122</v>
      </c>
      <c r="F2" s="25" t="s">
        <v>123</v>
      </c>
      <c r="G2" s="13">
        <v>2013</v>
      </c>
      <c r="H2" s="13">
        <v>12</v>
      </c>
      <c r="I2" s="13" t="s">
        <v>124</v>
      </c>
      <c r="J2" s="13" t="s">
        <v>125</v>
      </c>
      <c r="K2" s="24" t="s">
        <v>8</v>
      </c>
      <c r="L2" s="26" t="str">
        <f>VLOOKUP(A2, 'Concise Lot Listing'!A5:F58, 6)</f>
        <v>https://www.sothebys.com/en/buy/auction/2023/nvv-presents-vintage-perspective-napa-valley-late-release-from-the-winery-cellars/acumen-peak-cabernet-sauvignon-atlas-peak-2013-12</v>
      </c>
    </row>
    <row r="3" spans="1:12" ht="15.75" customHeight="1" x14ac:dyDescent="0.3">
      <c r="A3" s="13">
        <v>202</v>
      </c>
      <c r="B3" s="14" t="str">
        <f t="shared" si="0"/>
        <v>Aratas Wine, Petite Sirah, Napa Valley 2009 (12 BT)</v>
      </c>
      <c r="C3" s="15">
        <v>500</v>
      </c>
      <c r="D3" s="15">
        <v>501</v>
      </c>
      <c r="E3" s="24" t="s">
        <v>126</v>
      </c>
      <c r="F3" s="25" t="s">
        <v>127</v>
      </c>
      <c r="G3" s="13">
        <v>2009</v>
      </c>
      <c r="H3" s="13">
        <v>12</v>
      </c>
      <c r="I3" s="13" t="s">
        <v>124</v>
      </c>
      <c r="J3" s="13" t="s">
        <v>125</v>
      </c>
      <c r="K3" s="24" t="s">
        <v>10</v>
      </c>
      <c r="L3" s="26" t="str">
        <f>VLOOKUP(A3, 'Concise Lot Listing'!A6:F59, 6)</f>
        <v>https://www.sothebys.com/en/buy/auction/2023/nvv-presents-vintage-perspective-napa-valley-late-release-from-the-winery-cellars/aratas-wine-petite-sirah-napa-valley-2009-12-bt</v>
      </c>
    </row>
    <row r="4" spans="1:12" ht="15.75" customHeight="1" x14ac:dyDescent="0.3">
      <c r="A4" s="13">
        <v>203</v>
      </c>
      <c r="B4" s="14" t="str">
        <f t="shared" si="0"/>
        <v>Baldacci Family Vineyards, Brenda's Vineyard, Cabernet Sauvignon, Stags Leap District 2008 (12 BT)</v>
      </c>
      <c r="C4" s="15">
        <v>500</v>
      </c>
      <c r="D4" s="15">
        <v>501</v>
      </c>
      <c r="E4" s="24" t="s">
        <v>128</v>
      </c>
      <c r="F4" s="25" t="s">
        <v>129</v>
      </c>
      <c r="G4" s="13">
        <v>2008</v>
      </c>
      <c r="H4" s="13">
        <v>12</v>
      </c>
      <c r="I4" s="13" t="s">
        <v>124</v>
      </c>
      <c r="J4" s="13" t="s">
        <v>125</v>
      </c>
      <c r="K4" s="24" t="s">
        <v>12</v>
      </c>
      <c r="L4" s="26" t="str">
        <f>VLOOKUP(A4, 'Concise Lot Listing'!A7:F60, 6)</f>
        <v>https://www.sothebys.com/en/buy/auction/2023/nvv-presents-vintage-perspective-napa-valley-late-release-from-the-winery-cellars/baldacci-family-vineyards-brendas-vineyard</v>
      </c>
    </row>
    <row r="5" spans="1:12" ht="15.75" customHeight="1" x14ac:dyDescent="0.3">
      <c r="A5" s="13">
        <v>204</v>
      </c>
      <c r="B5" s="14" t="str">
        <f t="shared" si="0"/>
        <v>Blackbird Vineyards, Paramour Proprietary, Red Table Wine, Napa Valley 2006 (12 BT)</v>
      </c>
      <c r="C5" s="15">
        <v>500</v>
      </c>
      <c r="D5" s="15">
        <v>501</v>
      </c>
      <c r="E5" s="24" t="s">
        <v>130</v>
      </c>
      <c r="F5" s="25" t="s">
        <v>131</v>
      </c>
      <c r="G5" s="13">
        <v>2006</v>
      </c>
      <c r="H5" s="13">
        <v>12</v>
      </c>
      <c r="I5" s="13" t="s">
        <v>124</v>
      </c>
      <c r="J5" s="13" t="s">
        <v>125</v>
      </c>
      <c r="K5" s="24" t="s">
        <v>14</v>
      </c>
      <c r="L5" s="26" t="str">
        <f>VLOOKUP(A5, 'Concise Lot Listing'!A8:F61, 6)</f>
        <v>https://www.sothebys.com/en/buy/auction/2023/nvv-presents-vintage-perspective-napa-valley-late-release-from-the-winery-cellars/blackbird-vineyards-paramour-proprietary-red-table</v>
      </c>
    </row>
    <row r="6" spans="1:12" ht="15.75" customHeight="1" x14ac:dyDescent="0.3">
      <c r="A6" s="13">
        <v>205</v>
      </c>
      <c r="B6" s="14" t="str">
        <f t="shared" si="0"/>
        <v>BOND, Matriarch, Red Table Wine, Napa Valley 2012 (12 BT)</v>
      </c>
      <c r="C6" s="15">
        <v>500</v>
      </c>
      <c r="D6" s="15">
        <v>501</v>
      </c>
      <c r="E6" s="24" t="s">
        <v>132</v>
      </c>
      <c r="F6" s="25" t="s">
        <v>133</v>
      </c>
      <c r="G6" s="13">
        <v>2012</v>
      </c>
      <c r="H6" s="13">
        <v>12</v>
      </c>
      <c r="I6" s="13" t="s">
        <v>124</v>
      </c>
      <c r="J6" s="13" t="s">
        <v>125</v>
      </c>
      <c r="K6" s="24" t="s">
        <v>16</v>
      </c>
      <c r="L6" s="26" t="str">
        <f>VLOOKUP(A6, 'Concise Lot Listing'!A9:F62, 6)</f>
        <v>https://www.sothebys.com/en/buy/auction/2023/nvv-presents-vintage-perspective-napa-valley-late-release-from-the-winery-cellars/bond-matriarch-red-table-wine-napa-valley-2012-12</v>
      </c>
    </row>
    <row r="7" spans="1:12" ht="15.75" customHeight="1" x14ac:dyDescent="0.3">
      <c r="A7" s="13">
        <v>206</v>
      </c>
      <c r="B7" s="14" t="str">
        <f t="shared" si="0"/>
        <v>Burgess Cellars, Cabernet Sauvignon, Napa Valley 2006 (12 BT)</v>
      </c>
      <c r="C7" s="15">
        <v>500</v>
      </c>
      <c r="D7" s="15">
        <v>501</v>
      </c>
      <c r="E7" s="24" t="s">
        <v>134</v>
      </c>
      <c r="F7" s="25" t="s">
        <v>135</v>
      </c>
      <c r="G7" s="13">
        <v>2006</v>
      </c>
      <c r="H7" s="13">
        <v>12</v>
      </c>
      <c r="I7" s="13" t="s">
        <v>124</v>
      </c>
      <c r="J7" s="13" t="s">
        <v>125</v>
      </c>
      <c r="K7" s="24" t="s">
        <v>18</v>
      </c>
      <c r="L7" s="26" t="str">
        <f>VLOOKUP(A7, 'Concise Lot Listing'!A10:F63, 6)</f>
        <v>https://www.sothebys.com/en/buy/auction/2023/nvv-presents-vintage-perspective-napa-valley-late-release-from-the-winery-cellars/burgess-cellars-cabernet-sauvignon-napa-valley</v>
      </c>
    </row>
    <row r="8" spans="1:12" ht="15.75" customHeight="1" x14ac:dyDescent="0.3">
      <c r="A8" s="13">
        <v>207</v>
      </c>
      <c r="B8" s="14" t="str">
        <f t="shared" si="0"/>
        <v>Calafia Wines, La Reina, Red Table Wine, St. Helena 2010 (12 BT)</v>
      </c>
      <c r="C8" s="15">
        <v>500</v>
      </c>
      <c r="D8" s="15">
        <v>501</v>
      </c>
      <c r="E8" s="24" t="s">
        <v>136</v>
      </c>
      <c r="F8" s="25" t="s">
        <v>137</v>
      </c>
      <c r="G8" s="13">
        <v>2010</v>
      </c>
      <c r="H8" s="13">
        <v>12</v>
      </c>
      <c r="I8" s="13" t="s">
        <v>124</v>
      </c>
      <c r="J8" s="13" t="s">
        <v>125</v>
      </c>
      <c r="K8" s="24" t="s">
        <v>20</v>
      </c>
      <c r="L8" s="26" t="str">
        <f>VLOOKUP(A8, 'Concise Lot Listing'!A11:F64, 6)</f>
        <v>https://www.sothebys.com/en/buy/auction/2023/nvv-presents-vintage-perspective-napa-valley-late-release-from-the-winery-cellars/calafia-wines-la-reina-red-table-wine-st-helena</v>
      </c>
    </row>
    <row r="9" spans="1:12" ht="15.75" customHeight="1" x14ac:dyDescent="0.3">
      <c r="A9" s="13">
        <v>208</v>
      </c>
      <c r="B9" s="14" t="str">
        <f t="shared" si="0"/>
        <v>Chaix Wines, Cabernet Sauvignon, Rutherford 2013 (12 BT)</v>
      </c>
      <c r="C9" s="15">
        <v>500</v>
      </c>
      <c r="D9" s="15">
        <v>501</v>
      </c>
      <c r="E9" s="24" t="s">
        <v>138</v>
      </c>
      <c r="F9" s="25" t="s">
        <v>139</v>
      </c>
      <c r="G9" s="13">
        <v>2013</v>
      </c>
      <c r="H9" s="13">
        <v>12</v>
      </c>
      <c r="I9" s="13" t="s">
        <v>124</v>
      </c>
      <c r="J9" s="13" t="s">
        <v>125</v>
      </c>
      <c r="K9" s="24" t="s">
        <v>22</v>
      </c>
      <c r="L9" s="26" t="str">
        <f>VLOOKUP(A9, 'Concise Lot Listing'!A12:F65, 6)</f>
        <v>https://www.sothebys.com/en/buy/auction/2023/nvv-presents-vintage-perspective-napa-valley-late-release-from-the-winery-cellars/chaix-wines-cabernet-sauvignon-rutherford-2013-12</v>
      </c>
    </row>
    <row r="10" spans="1:12" ht="15.75" customHeight="1" x14ac:dyDescent="0.3">
      <c r="A10" s="13">
        <v>209</v>
      </c>
      <c r="B10" s="14" t="str">
        <f t="shared" si="0"/>
        <v>Chappellet Vineyard, Pritchard Hill, Cabernet Sauvignon, Napa Valley 2011 (12 BT)</v>
      </c>
      <c r="C10" s="15">
        <v>500</v>
      </c>
      <c r="D10" s="15">
        <v>501</v>
      </c>
      <c r="E10" s="24" t="s">
        <v>140</v>
      </c>
      <c r="F10" s="25" t="s">
        <v>141</v>
      </c>
      <c r="G10" s="13">
        <v>2011</v>
      </c>
      <c r="H10" s="13">
        <v>12</v>
      </c>
      <c r="I10" s="13" t="s">
        <v>124</v>
      </c>
      <c r="J10" s="13" t="s">
        <v>125</v>
      </c>
      <c r="K10" s="24" t="s">
        <v>24</v>
      </c>
      <c r="L10" s="26" t="str">
        <f>VLOOKUP(A10, 'Concise Lot Listing'!A13:F66, 6)</f>
        <v>https://www.sothebys.com/en/buy/auction/2023/nvv-presents-vintage-perspective-napa-valley-late-release-from-the-winery-cellars/chappellet-vineyard-pritchard-hill-cabernet</v>
      </c>
    </row>
    <row r="11" spans="1:12" ht="15.75" customHeight="1" x14ac:dyDescent="0.3">
      <c r="A11" s="13">
        <v>210</v>
      </c>
      <c r="B11" s="14" t="str">
        <f t="shared" si="0"/>
        <v>Corison Winery, Cabernet Sauvignon, Napa Valley 2010 (6 MAG)</v>
      </c>
      <c r="C11" s="15">
        <v>500</v>
      </c>
      <c r="D11" s="15">
        <v>501</v>
      </c>
      <c r="E11" s="24" t="s">
        <v>142</v>
      </c>
      <c r="F11" s="25" t="s">
        <v>143</v>
      </c>
      <c r="G11" s="13">
        <v>2010</v>
      </c>
      <c r="H11" s="13">
        <v>6</v>
      </c>
      <c r="I11" s="13" t="s">
        <v>144</v>
      </c>
      <c r="J11" s="13" t="s">
        <v>125</v>
      </c>
      <c r="K11" s="24" t="s">
        <v>233</v>
      </c>
      <c r="L11" s="26" t="str">
        <f>VLOOKUP(A11, 'Concise Lot Listing'!A14:F67, 6)</f>
        <v>https://www.sothebys.com/en/buy/auction/2023/nvv-presents-vintage-perspective-napa-valley-late-release-from-the-winery-cellars/corison-winery-cabernet-sauvignon-napa-valley-2010</v>
      </c>
    </row>
    <row r="12" spans="1:12" ht="15.75" customHeight="1" x14ac:dyDescent="0.3">
      <c r="A12" s="13">
        <v>211</v>
      </c>
      <c r="B12" s="14" t="str">
        <f t="shared" si="0"/>
        <v>Crocker &amp; Starr Wines, Stone Place, Cabernet Sauvignon, St. Helena 2013 (12 BT)</v>
      </c>
      <c r="C12" s="15">
        <v>500</v>
      </c>
      <c r="D12" s="15">
        <v>501</v>
      </c>
      <c r="E12" s="24" t="s">
        <v>145</v>
      </c>
      <c r="F12" s="25" t="s">
        <v>146</v>
      </c>
      <c r="G12" s="13">
        <v>2013</v>
      </c>
      <c r="H12" s="13">
        <v>12</v>
      </c>
      <c r="I12" s="13" t="s">
        <v>124</v>
      </c>
      <c r="J12" s="13" t="s">
        <v>125</v>
      </c>
      <c r="K12" s="24" t="s">
        <v>27</v>
      </c>
      <c r="L12" s="26" t="str">
        <f>VLOOKUP(A12, 'Concise Lot Listing'!A15:F68, 6)</f>
        <v>https://www.sothebys.com/en/buy/auction/2023/nvv-presents-vintage-perspective-napa-valley-late-release-from-the-winery-cellars/crocker-starr-wines-stone-place-cabernet-sauvignon</v>
      </c>
    </row>
    <row r="13" spans="1:12" ht="15.75" customHeight="1" x14ac:dyDescent="0.3">
      <c r="A13" s="13">
        <v>212</v>
      </c>
      <c r="B13" s="14" t="str">
        <f t="shared" si="0"/>
        <v>Dalla Valle Vineyards, Cabernet Sauvignon, Oakville 2013 (12 BT)</v>
      </c>
      <c r="C13" s="15">
        <v>500</v>
      </c>
      <c r="D13" s="15">
        <v>501</v>
      </c>
      <c r="E13" s="24" t="s">
        <v>147</v>
      </c>
      <c r="F13" s="25" t="s">
        <v>148</v>
      </c>
      <c r="G13" s="13">
        <v>2013</v>
      </c>
      <c r="H13" s="13">
        <v>12</v>
      </c>
      <c r="I13" s="13" t="s">
        <v>124</v>
      </c>
      <c r="J13" s="13" t="s">
        <v>125</v>
      </c>
      <c r="K13" s="24" t="s">
        <v>29</v>
      </c>
      <c r="L13" s="26" t="str">
        <f>VLOOKUP(A13, 'Concise Lot Listing'!A16:F69, 6)</f>
        <v>https://www.sothebys.com/en/buy/auction/2023/nvv-presents-vintage-perspective-napa-valley-late-release-from-the-winery-cellars/dalla-valle-vineyards-cabernet-sauvignon-oakville</v>
      </c>
    </row>
    <row r="14" spans="1:12" ht="15.75" customHeight="1" x14ac:dyDescent="0.3">
      <c r="A14" s="13">
        <v>213</v>
      </c>
      <c r="B14" s="14" t="str">
        <f t="shared" si="0"/>
        <v>Darioush, Signature, Cabernet Sauvignon, Mount Veeder 2013 (12 BT)</v>
      </c>
      <c r="C14" s="15">
        <v>500</v>
      </c>
      <c r="D14" s="15">
        <v>501</v>
      </c>
      <c r="E14" s="24" t="s">
        <v>149</v>
      </c>
      <c r="F14" s="25" t="s">
        <v>150</v>
      </c>
      <c r="G14" s="13">
        <v>2013</v>
      </c>
      <c r="H14" s="13">
        <v>12</v>
      </c>
      <c r="I14" s="13" t="s">
        <v>124</v>
      </c>
      <c r="J14" s="13" t="s">
        <v>125</v>
      </c>
      <c r="K14" s="24" t="s">
        <v>31</v>
      </c>
      <c r="L14" s="26" t="str">
        <f>VLOOKUP(A14, 'Concise Lot Listing'!A17:F70, 6)</f>
        <v>https://www.sothebys.com/en/buy/auction/2023/nvv-presents-vintage-perspective-napa-valley-late-release-from-the-winery-cellars/darioush-signature-cabernet-sauvignon-mount-veeder</v>
      </c>
    </row>
    <row r="15" spans="1:12" ht="15.75" customHeight="1" x14ac:dyDescent="0.3">
      <c r="A15" s="13">
        <v>214</v>
      </c>
      <c r="B15" s="14" t="str">
        <f t="shared" si="0"/>
        <v>Duckhorn Vineyards, Cabernet Sauvignon, Napa Valley 2011 (12 BT)</v>
      </c>
      <c r="C15" s="15">
        <v>500</v>
      </c>
      <c r="D15" s="15">
        <v>501</v>
      </c>
      <c r="E15" s="24" t="s">
        <v>151</v>
      </c>
      <c r="F15" s="25" t="s">
        <v>152</v>
      </c>
      <c r="G15" s="13">
        <v>2011</v>
      </c>
      <c r="H15" s="13">
        <v>12</v>
      </c>
      <c r="I15" s="13" t="s">
        <v>124</v>
      </c>
      <c r="J15" s="13" t="s">
        <v>125</v>
      </c>
      <c r="K15" s="24" t="s">
        <v>33</v>
      </c>
      <c r="L15" s="26" t="str">
        <f>VLOOKUP(A15, 'Concise Lot Listing'!A18:F71, 6)</f>
        <v>https://www.sothebys.com/en/buy/auction/2023/nvv-presents-vintage-perspective-napa-valley-late-release-from-the-winery-cellars/duckhorn-vineyards-cabernet-sauvignon-napa-valley</v>
      </c>
    </row>
    <row r="16" spans="1:12" ht="15.75" customHeight="1" x14ac:dyDescent="0.3">
      <c r="A16" s="13">
        <v>215</v>
      </c>
      <c r="B16" s="14" t="str">
        <f t="shared" si="0"/>
        <v>Freemark Abbey, Cabernet Bosché, Cabernet Sauvignon, Rutherford 2013 (12 BT)</v>
      </c>
      <c r="C16" s="15">
        <v>500</v>
      </c>
      <c r="D16" s="15">
        <v>501</v>
      </c>
      <c r="E16" s="24" t="s">
        <v>153</v>
      </c>
      <c r="F16" s="25" t="s">
        <v>154</v>
      </c>
      <c r="G16" s="13">
        <v>2013</v>
      </c>
      <c r="H16" s="13">
        <v>12</v>
      </c>
      <c r="I16" s="13" t="s">
        <v>124</v>
      </c>
      <c r="J16" s="13" t="s">
        <v>125</v>
      </c>
      <c r="K16" s="24" t="s">
        <v>35</v>
      </c>
      <c r="L16" s="26" t="str">
        <f>VLOOKUP(A16, 'Concise Lot Listing'!A19:F72, 6)</f>
        <v>https://www.sothebys.com/en/buy/auction/2023/nvv-presents-vintage-perspective-napa-valley-late-release-from-the-winery-cellars/freemark-abbey-cabernet-bosche-cabernet-sauvignon</v>
      </c>
    </row>
    <row r="17" spans="1:12" ht="15.75" customHeight="1" x14ac:dyDescent="0.3">
      <c r="A17" s="13">
        <v>216</v>
      </c>
      <c r="B17" s="14" t="str">
        <f t="shared" si="0"/>
        <v>Gallica, Cabernet Sauvignon, Napa Valley 2009 (12 BT)</v>
      </c>
      <c r="C17" s="15">
        <v>500</v>
      </c>
      <c r="D17" s="15">
        <v>501</v>
      </c>
      <c r="E17" s="24" t="s">
        <v>155</v>
      </c>
      <c r="F17" s="25" t="s">
        <v>156</v>
      </c>
      <c r="G17" s="13">
        <v>2009</v>
      </c>
      <c r="H17" s="13">
        <v>12</v>
      </c>
      <c r="I17" s="13" t="s">
        <v>124</v>
      </c>
      <c r="J17" s="13" t="s">
        <v>125</v>
      </c>
      <c r="K17" s="24" t="s">
        <v>37</v>
      </c>
      <c r="L17" s="26" t="str">
        <f>VLOOKUP(A17, 'Concise Lot Listing'!A20:F73, 6)</f>
        <v>https://www.sothebys.com/en/buy/auction/2023/nvv-presents-vintage-perspective-napa-valley-late-release-from-the-winery-cellars/gallica-cabernet-sauvignon-napa-valley-2009-12-bt</v>
      </c>
    </row>
    <row r="18" spans="1:12" ht="15.75" customHeight="1" x14ac:dyDescent="0.3">
      <c r="A18" s="13">
        <v>217</v>
      </c>
      <c r="B18" s="14" t="str">
        <f t="shared" si="0"/>
        <v>Ghost Block Estate Wines, Estate, Cabernet Sauvignon, Oakville 2007 (12 BT)</v>
      </c>
      <c r="C18" s="15">
        <v>500</v>
      </c>
      <c r="D18" s="15">
        <v>501</v>
      </c>
      <c r="E18" s="24" t="s">
        <v>157</v>
      </c>
      <c r="F18" s="25" t="s">
        <v>158</v>
      </c>
      <c r="G18" s="13">
        <v>2007</v>
      </c>
      <c r="H18" s="13">
        <v>12</v>
      </c>
      <c r="I18" s="13" t="s">
        <v>124</v>
      </c>
      <c r="J18" s="13" t="s">
        <v>125</v>
      </c>
      <c r="K18" s="24" t="s">
        <v>39</v>
      </c>
      <c r="L18" s="26" t="str">
        <f>VLOOKUP(A18, 'Concise Lot Listing'!A21:F74, 6)</f>
        <v>https://www.sothebys.com/en/buy/auction/2023/nvv-presents-vintage-perspective-napa-valley-late-release-from-the-winery-cellars/ghost-block-estate-wines-estate-cabernet-sauvignon</v>
      </c>
    </row>
    <row r="19" spans="1:12" ht="15.75" customHeight="1" x14ac:dyDescent="0.3">
      <c r="A19" s="13">
        <v>218</v>
      </c>
      <c r="B19" s="14" t="str">
        <f t="shared" si="0"/>
        <v>Grgich Hills Estate, Cabernet Sauvignon, Napa Valley 2007 (12 BT)</v>
      </c>
      <c r="C19" s="15">
        <v>500</v>
      </c>
      <c r="D19" s="15">
        <v>501</v>
      </c>
      <c r="E19" s="24" t="s">
        <v>159</v>
      </c>
      <c r="F19" s="25" t="s">
        <v>160</v>
      </c>
      <c r="G19" s="13">
        <v>2007</v>
      </c>
      <c r="H19" s="13">
        <v>12</v>
      </c>
      <c r="I19" s="13" t="s">
        <v>124</v>
      </c>
      <c r="J19" s="13" t="s">
        <v>125</v>
      </c>
      <c r="K19" s="24" t="s">
        <v>41</v>
      </c>
      <c r="L19" s="26" t="str">
        <f>VLOOKUP(A19, 'Concise Lot Listing'!A22:F75, 6)</f>
        <v>https://www.sothebys.com/en/buy/auction/2023/nvv-presents-vintage-perspective-napa-valley-late-release-from-the-winery-cellars/grgich-hills-estate-cabernet-sauvignon-napa-valley</v>
      </c>
    </row>
    <row r="20" spans="1:12" ht="15.75" customHeight="1" x14ac:dyDescent="0.3">
      <c r="A20" s="13">
        <v>219</v>
      </c>
      <c r="B20" s="14" t="str">
        <f t="shared" si="0"/>
        <v>HALL, Sacrashe, Cabernet Sauvignon, Rutherford 2013 (12 BT)</v>
      </c>
      <c r="C20" s="15">
        <v>500</v>
      </c>
      <c r="D20" s="15">
        <v>501</v>
      </c>
      <c r="E20" s="24" t="s">
        <v>161</v>
      </c>
      <c r="F20" s="25" t="s">
        <v>162</v>
      </c>
      <c r="G20" s="13">
        <v>2013</v>
      </c>
      <c r="H20" s="13">
        <v>12</v>
      </c>
      <c r="I20" s="13" t="s">
        <v>124</v>
      </c>
      <c r="J20" s="13" t="s">
        <v>125</v>
      </c>
      <c r="K20" s="24" t="s">
        <v>43</v>
      </c>
      <c r="L20" s="26" t="str">
        <f>VLOOKUP(A20, 'Concise Lot Listing'!A23:F76, 6)</f>
        <v>https://www.sothebys.com/en/buy/auction/2023/nvv-presents-vintage-perspective-napa-valley-late-release-from-the-winery-cellars/hall-sacrashe-cabernet-sauvignon-rutherford-2013</v>
      </c>
    </row>
    <row r="21" spans="1:12" ht="15.75" customHeight="1" x14ac:dyDescent="0.3">
      <c r="A21" s="13">
        <v>220</v>
      </c>
      <c r="B21" s="14" t="str">
        <f t="shared" si="0"/>
        <v>Harlan Estate, The Maiden, Red Table Wine, Napa Valley 2010 (12 BT)</v>
      </c>
      <c r="C21" s="15">
        <v>500</v>
      </c>
      <c r="D21" s="15">
        <v>501</v>
      </c>
      <c r="E21" s="24" t="s">
        <v>163</v>
      </c>
      <c r="F21" s="25" t="s">
        <v>164</v>
      </c>
      <c r="G21" s="13">
        <v>2010</v>
      </c>
      <c r="H21" s="13">
        <v>12</v>
      </c>
      <c r="I21" s="13" t="s">
        <v>124</v>
      </c>
      <c r="J21" s="13" t="s">
        <v>125</v>
      </c>
      <c r="K21" s="24" t="s">
        <v>45</v>
      </c>
      <c r="L21" s="26" t="str">
        <f>VLOOKUP(A21, 'Concise Lot Listing'!A24:F77, 6)</f>
        <v>https://www.sothebys.com/en/buy/auction/2023/nvv-presents-vintage-perspective-napa-valley-late-release-from-the-winery-cellars/harlan-estate-the-maiden-red-table-wine-napa</v>
      </c>
    </row>
    <row r="22" spans="1:12" ht="15.75" customHeight="1" x14ac:dyDescent="0.3">
      <c r="A22" s="13">
        <v>221</v>
      </c>
      <c r="B22" s="14" t="str">
        <f t="shared" si="0"/>
        <v>Hourglass, Albarino, Napa Valley 2011 (12 BT)</v>
      </c>
      <c r="C22" s="15">
        <v>500</v>
      </c>
      <c r="D22" s="15">
        <v>501</v>
      </c>
      <c r="E22" s="24" t="s">
        <v>165</v>
      </c>
      <c r="F22" s="25" t="s">
        <v>166</v>
      </c>
      <c r="G22" s="13">
        <v>2011</v>
      </c>
      <c r="H22" s="13">
        <v>12</v>
      </c>
      <c r="I22" s="13" t="s">
        <v>124</v>
      </c>
      <c r="J22" s="13" t="s">
        <v>125</v>
      </c>
      <c r="K22" s="24" t="s">
        <v>47</v>
      </c>
      <c r="L22" s="26" t="str">
        <f>VLOOKUP(A22, 'Concise Lot Listing'!A25:F78, 6)</f>
        <v>https://www.sothebys.com/en/buy/auction/2023/nvv-presents-vintage-perspective-napa-valley-late-release-from-the-winery-cellars/hourglass-albarino-napa-valley-2011-12-bt</v>
      </c>
    </row>
    <row r="23" spans="1:12" ht="15.75" customHeight="1" x14ac:dyDescent="0.3">
      <c r="A23" s="13">
        <v>222</v>
      </c>
      <c r="B23" s="14" t="str">
        <f t="shared" si="0"/>
        <v>Inglenook, RUBICON, Red Table Wine, Rutherford 2005 (12 BT)</v>
      </c>
      <c r="C23" s="15">
        <v>500</v>
      </c>
      <c r="D23" s="15">
        <v>501</v>
      </c>
      <c r="E23" s="24" t="s">
        <v>167</v>
      </c>
      <c r="F23" s="25" t="s">
        <v>168</v>
      </c>
      <c r="G23" s="13">
        <v>2005</v>
      </c>
      <c r="H23" s="13">
        <v>12</v>
      </c>
      <c r="I23" s="13" t="s">
        <v>124</v>
      </c>
      <c r="J23" s="13" t="s">
        <v>125</v>
      </c>
      <c r="K23" s="24" t="s">
        <v>49</v>
      </c>
      <c r="L23" s="26" t="str">
        <f>VLOOKUP(A23, 'Concise Lot Listing'!A26:F79, 6)</f>
        <v>https://www.sothebys.com/en/buy/auction/2023/nvv-presents-vintage-perspective-napa-valley-late-release-from-the-winery-cellars/inglenook-rubicon-red-table-wine-rutherford-2005</v>
      </c>
    </row>
    <row r="24" spans="1:12" ht="15.75" customHeight="1" x14ac:dyDescent="0.3">
      <c r="A24" s="13">
        <v>223</v>
      </c>
      <c r="B24" s="14" t="str">
        <f t="shared" si="0"/>
        <v>Jean Edwards Cellars, Stagecoach Vineyard, Cabernet Sauvignon, Napa Valley 2013 (12 BT)</v>
      </c>
      <c r="C24" s="15">
        <v>500</v>
      </c>
      <c r="D24" s="15">
        <v>501</v>
      </c>
      <c r="E24" s="24" t="s">
        <v>169</v>
      </c>
      <c r="F24" s="25" t="s">
        <v>170</v>
      </c>
      <c r="G24" s="13">
        <v>2013</v>
      </c>
      <c r="H24" s="13">
        <v>12</v>
      </c>
      <c r="I24" s="13" t="s">
        <v>124</v>
      </c>
      <c r="J24" s="13" t="s">
        <v>125</v>
      </c>
      <c r="K24" s="24" t="s">
        <v>51</v>
      </c>
      <c r="L24" s="26" t="str">
        <f>VLOOKUP(A24, 'Concise Lot Listing'!A27:F80, 6)</f>
        <v>https://www.sothebys.com/en/buy/auction/2023/nvv-presents-vintage-perspective-napa-valley-late-release-from-the-winery-cellars/jean-edwards-cellars-stagecoach-vineyard-cabernet</v>
      </c>
    </row>
    <row r="25" spans="1:12" ht="15.75" customHeight="1" x14ac:dyDescent="0.3">
      <c r="A25" s="13">
        <v>224</v>
      </c>
      <c r="B25" s="14" t="str">
        <f t="shared" si="0"/>
        <v>Keenan Winery, Estate, Chardonnay, Spring Mountain District 2005 (12 BT)</v>
      </c>
      <c r="C25" s="15">
        <v>500</v>
      </c>
      <c r="D25" s="15">
        <v>501</v>
      </c>
      <c r="E25" s="24" t="s">
        <v>171</v>
      </c>
      <c r="F25" s="25" t="s">
        <v>172</v>
      </c>
      <c r="G25" s="13">
        <v>2005</v>
      </c>
      <c r="H25" s="13">
        <v>12</v>
      </c>
      <c r="I25" s="13" t="s">
        <v>124</v>
      </c>
      <c r="J25" s="13" t="s">
        <v>125</v>
      </c>
      <c r="K25" s="24" t="s">
        <v>53</v>
      </c>
      <c r="L25" s="26" t="str">
        <f>VLOOKUP(A25, 'Concise Lot Listing'!A28:F81, 6)</f>
        <v>https://www.sothebys.com/en/buy/auction/2023/nvv-presents-vintage-perspective-napa-valley-late-release-from-the-winery-cellars/keenan-winery-estate-chardonnay-spring-mountain</v>
      </c>
    </row>
    <row r="26" spans="1:12" ht="15.75" customHeight="1" x14ac:dyDescent="0.3">
      <c r="A26" s="13">
        <v>225</v>
      </c>
      <c r="B26" s="14" t="str">
        <f t="shared" si="0"/>
        <v>Llamas Family Wines, Cabernet Sauvignon, Atlas Peak 2013 (12 BT)</v>
      </c>
      <c r="C26" s="15">
        <v>500</v>
      </c>
      <c r="D26" s="15">
        <v>501</v>
      </c>
      <c r="E26" s="24" t="s">
        <v>173</v>
      </c>
      <c r="F26" s="25" t="s">
        <v>174</v>
      </c>
      <c r="G26" s="13">
        <v>2013</v>
      </c>
      <c r="H26" s="13">
        <v>12</v>
      </c>
      <c r="I26" s="13" t="s">
        <v>124</v>
      </c>
      <c r="J26" s="13" t="s">
        <v>125</v>
      </c>
      <c r="K26" s="24" t="s">
        <v>55</v>
      </c>
      <c r="L26" s="26" t="str">
        <f>VLOOKUP(A26, 'Concise Lot Listing'!A29:F82, 6)</f>
        <v>https://www.sothebys.com/en/buy/auction/2023/nvv-presents-vintage-perspective-napa-valley-late-release-from-the-winery-cellars/llamas-family-wines-cabernet-sauvignon-atlas-peak</v>
      </c>
    </row>
    <row r="27" spans="1:12" ht="15.75" customHeight="1" x14ac:dyDescent="0.3">
      <c r="A27" s="13">
        <v>226</v>
      </c>
      <c r="B27" s="14" t="str">
        <f t="shared" si="0"/>
        <v>Louis M. Martini Winery, Lot 1, Cabernet Sauvignon, Napa Valley 2012 (12 BT)</v>
      </c>
      <c r="C27" s="15">
        <v>500</v>
      </c>
      <c r="D27" s="15">
        <v>501</v>
      </c>
      <c r="E27" s="24" t="s">
        <v>175</v>
      </c>
      <c r="F27" s="25" t="s">
        <v>176</v>
      </c>
      <c r="G27" s="13">
        <v>2012</v>
      </c>
      <c r="H27" s="13">
        <v>12</v>
      </c>
      <c r="I27" s="13" t="s">
        <v>124</v>
      </c>
      <c r="J27" s="13" t="s">
        <v>125</v>
      </c>
      <c r="K27" s="24" t="s">
        <v>57</v>
      </c>
      <c r="L27" s="26" t="str">
        <f>VLOOKUP(A27, 'Concise Lot Listing'!A30:F83, 6)</f>
        <v>https://www.sothebys.com/en/buy/auction/2023/nvv-presents-vintage-perspective-napa-valley-late-release-from-the-winery-cellars/louis-m-martini-winery-lot-1-cabernet-sauvignon</v>
      </c>
    </row>
    <row r="28" spans="1:12" ht="15.75" customHeight="1" x14ac:dyDescent="0.3">
      <c r="A28" s="13">
        <v>227</v>
      </c>
      <c r="B28" s="14" t="str">
        <f t="shared" si="0"/>
        <v>Mathew Bruno, Cabernet Sauvignon, Rutherford 2013 (12 BT)</v>
      </c>
      <c r="C28" s="15">
        <v>500</v>
      </c>
      <c r="D28" s="15">
        <v>501</v>
      </c>
      <c r="E28" s="24" t="s">
        <v>177</v>
      </c>
      <c r="F28" s="25" t="s">
        <v>178</v>
      </c>
      <c r="G28" s="13">
        <v>2013</v>
      </c>
      <c r="H28" s="13">
        <v>12</v>
      </c>
      <c r="I28" s="13" t="s">
        <v>124</v>
      </c>
      <c r="J28" s="13" t="s">
        <v>125</v>
      </c>
      <c r="K28" s="24" t="s">
        <v>59</v>
      </c>
      <c r="L28" s="26" t="str">
        <f>VLOOKUP(A28, 'Concise Lot Listing'!A31:F84, 6)</f>
        <v>https://www.sothebys.com/en/buy/auction/2023/nvv-presents-vintage-perspective-napa-valley-late-release-from-the-winery-cellars/mathew-bruno-cabernet-sauvignon-rutherford-2013-12</v>
      </c>
    </row>
    <row r="29" spans="1:12" ht="15.75" customHeight="1" x14ac:dyDescent="0.3">
      <c r="A29" s="13">
        <v>228</v>
      </c>
      <c r="B29" s="14" t="str">
        <f t="shared" si="0"/>
        <v>Michael Mondavi Family Estate, M by Michael Mondavi, Cabernet Sauvignon, Napa Valley 2010 (12 BT)</v>
      </c>
      <c r="C29" s="15">
        <v>500</v>
      </c>
      <c r="D29" s="15">
        <v>501</v>
      </c>
      <c r="E29" s="24" t="s">
        <v>179</v>
      </c>
      <c r="F29" s="25" t="s">
        <v>180</v>
      </c>
      <c r="G29" s="13">
        <v>2010</v>
      </c>
      <c r="H29" s="13">
        <v>12</v>
      </c>
      <c r="I29" s="13" t="s">
        <v>124</v>
      </c>
      <c r="J29" s="13" t="s">
        <v>125</v>
      </c>
      <c r="K29" s="24" t="s">
        <v>61</v>
      </c>
      <c r="L29" s="26" t="str">
        <f>VLOOKUP(A29, 'Concise Lot Listing'!A32:F85, 6)</f>
        <v>https://www.sothebys.com/en/buy/auction/2023/nvv-presents-vintage-perspective-napa-valley-late-release-from-the-winery-cellars/michael-mondavi-family-estate-m-by-michael-mondavi</v>
      </c>
    </row>
    <row r="30" spans="1:12" ht="14.4" x14ac:dyDescent="0.3">
      <c r="A30" s="13">
        <v>229</v>
      </c>
      <c r="B30" s="14" t="str">
        <f t="shared" si="0"/>
        <v>Newton Vineyard, The Puzzle, Cabernet Sauvignon, Napa Valley 2012 (12 BT)</v>
      </c>
      <c r="C30" s="15">
        <v>500</v>
      </c>
      <c r="D30" s="15">
        <v>501</v>
      </c>
      <c r="E30" s="24" t="s">
        <v>181</v>
      </c>
      <c r="F30" s="25" t="s">
        <v>182</v>
      </c>
      <c r="G30" s="13">
        <v>2012</v>
      </c>
      <c r="H30" s="13">
        <v>12</v>
      </c>
      <c r="I30" s="13" t="s">
        <v>124</v>
      </c>
      <c r="J30" s="13" t="s">
        <v>125</v>
      </c>
      <c r="K30" s="24" t="s">
        <v>63</v>
      </c>
      <c r="L30" s="26" t="str">
        <f>VLOOKUP(A30, 'Concise Lot Listing'!A33:F86, 6)</f>
        <v>https://www.sothebys.com/en/buy/auction/2023/nvv-presents-vintage-perspective-napa-valley-late-release-from-the-winery-cellars/newton-vineyard-the-puzzle-cabernet-sauvignon-napa</v>
      </c>
    </row>
    <row r="31" spans="1:12" ht="14.4" x14ac:dyDescent="0.3">
      <c r="A31" s="13">
        <v>230</v>
      </c>
      <c r="B31" s="14" t="str">
        <f t="shared" si="0"/>
        <v>Pahlmeyer, Merlot, Napa Valley 2010 (12 BT)</v>
      </c>
      <c r="C31" s="15">
        <v>500</v>
      </c>
      <c r="D31" s="15">
        <v>501</v>
      </c>
      <c r="E31" s="24" t="s">
        <v>183</v>
      </c>
      <c r="F31" s="25" t="s">
        <v>184</v>
      </c>
      <c r="G31" s="13">
        <v>2010</v>
      </c>
      <c r="H31" s="13">
        <v>12</v>
      </c>
      <c r="I31" s="13" t="s">
        <v>124</v>
      </c>
      <c r="J31" s="13" t="s">
        <v>125</v>
      </c>
      <c r="K31" s="24" t="s">
        <v>65</v>
      </c>
      <c r="L31" s="26" t="str">
        <f>VLOOKUP(A31, 'Concise Lot Listing'!A34:F87, 6)</f>
        <v>https://www.sothebys.com/en/buy/auction/2023/nvv-presents-vintage-perspective-napa-valley-late-release-from-the-winery-cellars/pahlmeyer-merlot-napa-valley-2010-12-bt</v>
      </c>
    </row>
    <row r="32" spans="1:12" ht="14.4" x14ac:dyDescent="0.3">
      <c r="A32" s="13">
        <v>231</v>
      </c>
      <c r="B32" s="14" t="str">
        <f t="shared" si="0"/>
        <v>Prime Solum, Brokenrock Vineyard, Cabernet Sauvignon, Napa Valley 2012 (12 BT)</v>
      </c>
      <c r="C32" s="15">
        <v>500</v>
      </c>
      <c r="D32" s="15">
        <v>501</v>
      </c>
      <c r="E32" s="24" t="s">
        <v>185</v>
      </c>
      <c r="F32" s="25" t="s">
        <v>186</v>
      </c>
      <c r="G32" s="13">
        <v>2012</v>
      </c>
      <c r="H32" s="13">
        <v>12</v>
      </c>
      <c r="I32" s="13" t="s">
        <v>124</v>
      </c>
      <c r="J32" s="13" t="s">
        <v>125</v>
      </c>
      <c r="K32" s="24" t="s">
        <v>67</v>
      </c>
      <c r="L32" s="26" t="str">
        <f>VLOOKUP(A32, 'Concise Lot Listing'!A35:F88, 6)</f>
        <v>https://www.sothebys.com/en/buy/auction/2023/nvv-presents-vintage-perspective-napa-valley-late-release-from-the-winery-cellars/prime-solum-brokenrock-vineyard-cabernet-sauvignon</v>
      </c>
    </row>
    <row r="33" spans="1:12" ht="14.4" x14ac:dyDescent="0.3">
      <c r="A33" s="13">
        <v>232</v>
      </c>
      <c r="B33" s="14" t="str">
        <f t="shared" si="0"/>
        <v>Red Mare Wines, Cabernet Sauvignon, Napa Valley 2011 (12 BT)</v>
      </c>
      <c r="C33" s="15">
        <v>500</v>
      </c>
      <c r="D33" s="15">
        <v>501</v>
      </c>
      <c r="E33" s="24" t="s">
        <v>187</v>
      </c>
      <c r="F33" s="25" t="s">
        <v>188</v>
      </c>
      <c r="G33" s="13">
        <v>2011</v>
      </c>
      <c r="H33" s="13">
        <v>12</v>
      </c>
      <c r="I33" s="13" t="s">
        <v>124</v>
      </c>
      <c r="J33" s="13" t="s">
        <v>125</v>
      </c>
      <c r="K33" s="24" t="s">
        <v>69</v>
      </c>
      <c r="L33" s="26" t="str">
        <f>VLOOKUP(A33, 'Concise Lot Listing'!A36:F89, 6)</f>
        <v>https://www.sothebys.com/en/buy/auction/2023/nvv-presents-vintage-perspective-napa-valley-late-release-from-the-winery-cellars/red-mare-wines-cabernet-sauvignon-napa-valley-2011</v>
      </c>
    </row>
    <row r="34" spans="1:12" ht="14.4" x14ac:dyDescent="0.3">
      <c r="A34" s="13">
        <v>233</v>
      </c>
      <c r="B34" s="14" t="str">
        <f t="shared" si="0"/>
        <v>Robert Biale Vineyards, Zinfandel, Napa Valley 2012 (12 BT)</v>
      </c>
      <c r="C34" s="15">
        <v>500</v>
      </c>
      <c r="D34" s="15">
        <v>501</v>
      </c>
      <c r="E34" s="24" t="s">
        <v>189</v>
      </c>
      <c r="F34" s="25" t="s">
        <v>190</v>
      </c>
      <c r="G34" s="13">
        <v>2012</v>
      </c>
      <c r="H34" s="13">
        <v>12</v>
      </c>
      <c r="I34" s="13" t="s">
        <v>124</v>
      </c>
      <c r="J34" s="13" t="s">
        <v>125</v>
      </c>
      <c r="K34" s="24" t="s">
        <v>71</v>
      </c>
      <c r="L34" s="26" t="str">
        <f>VLOOKUP(A34, 'Concise Lot Listing'!A37:F90, 6)</f>
        <v>https://www.sothebys.com/en/buy/auction/2023/nvv-presents-vintage-perspective-napa-valley-late-release-from-the-winery-cellars/robert-biale-vineyards-zinfandel-napa-valley-2012</v>
      </c>
    </row>
    <row r="35" spans="1:12" ht="14.4" x14ac:dyDescent="0.3">
      <c r="A35" s="13">
        <v>234</v>
      </c>
      <c r="B35" s="14" t="str">
        <f t="shared" si="0"/>
        <v>Rombauer Vineyards, Cabernet Sauvignon, Atlas Peak 2012 (12 BT)</v>
      </c>
      <c r="C35" s="15">
        <v>500</v>
      </c>
      <c r="D35" s="15">
        <v>501</v>
      </c>
      <c r="E35" s="24" t="s">
        <v>191</v>
      </c>
      <c r="F35" s="25" t="s">
        <v>192</v>
      </c>
      <c r="G35" s="13">
        <v>2012</v>
      </c>
      <c r="H35" s="13">
        <v>12</v>
      </c>
      <c r="I35" s="13" t="s">
        <v>124</v>
      </c>
      <c r="J35" s="13" t="s">
        <v>125</v>
      </c>
      <c r="K35" s="24" t="s">
        <v>73</v>
      </c>
      <c r="L35" s="26" t="str">
        <f>VLOOKUP(A35, 'Concise Lot Listing'!A38:F91, 6)</f>
        <v>https://www.sothebys.com/en/buy/auction/2023/nvv-presents-vintage-perspective-napa-valley-late-release-from-the-winery-cellars/rombauer-vineyards-cabernet-sauvignon-atlas-peak</v>
      </c>
    </row>
    <row r="36" spans="1:12" ht="14.4" x14ac:dyDescent="0.3">
      <c r="A36" s="13">
        <v>235</v>
      </c>
      <c r="B36" s="14" t="str">
        <f t="shared" si="0"/>
        <v>Saint Helena Winery, Sympa, Cabernet Sauvignon, St. Helena 2010 (12 BT)</v>
      </c>
      <c r="C36" s="15">
        <v>500</v>
      </c>
      <c r="D36" s="15">
        <v>501</v>
      </c>
      <c r="E36" s="24" t="s">
        <v>193</v>
      </c>
      <c r="F36" s="25" t="s">
        <v>194</v>
      </c>
      <c r="G36" s="13">
        <v>2010</v>
      </c>
      <c r="H36" s="13">
        <v>12</v>
      </c>
      <c r="I36" s="13" t="s">
        <v>124</v>
      </c>
      <c r="J36" s="13" t="s">
        <v>125</v>
      </c>
      <c r="K36" s="24" t="s">
        <v>75</v>
      </c>
      <c r="L36" s="26" t="str">
        <f>VLOOKUP(A36, 'Concise Lot Listing'!A39:F92, 6)</f>
        <v>https://www.sothebys.com/en/buy/auction/2023/nvv-presents-vintage-perspective-napa-valley-late-release-from-the-winery-cellars/saint-helena-winery-sympa-cabernet-sauvignon-st</v>
      </c>
    </row>
    <row r="37" spans="1:12" ht="14.4" x14ac:dyDescent="0.3">
      <c r="A37" s="13">
        <v>236</v>
      </c>
      <c r="B37" s="14" t="str">
        <f t="shared" si="0"/>
        <v>Schweiger Vineyards, Dedication, Red Table Wine, Spring Mountain District 2004 (12 BT)</v>
      </c>
      <c r="C37" s="15">
        <v>500</v>
      </c>
      <c r="D37" s="15">
        <v>501</v>
      </c>
      <c r="E37" s="24" t="s">
        <v>195</v>
      </c>
      <c r="F37" s="25" t="s">
        <v>196</v>
      </c>
      <c r="G37" s="13">
        <v>2004</v>
      </c>
      <c r="H37" s="13">
        <v>12</v>
      </c>
      <c r="I37" s="13" t="s">
        <v>124</v>
      </c>
      <c r="J37" s="13" t="s">
        <v>125</v>
      </c>
      <c r="K37" s="24" t="s">
        <v>77</v>
      </c>
      <c r="L37" s="26" t="str">
        <f>VLOOKUP(A37, 'Concise Lot Listing'!A40:F93, 6)</f>
        <v>https://www.sothebys.com/en/buy/auction/2023/nvv-presents-vintage-perspective-napa-valley-late-release-from-the-winery-cellars/schweiger-vineyards-dedication-red-table-wine</v>
      </c>
    </row>
    <row r="38" spans="1:12" ht="14.4" x14ac:dyDescent="0.3">
      <c r="A38" s="13">
        <v>237</v>
      </c>
      <c r="B38" s="14" t="str">
        <f t="shared" si="0"/>
        <v>Seavey Vineyard, Cabernet Sauvignon, Napa Valley 2005 (12 BT)</v>
      </c>
      <c r="C38" s="15">
        <v>500</v>
      </c>
      <c r="D38" s="15">
        <v>501</v>
      </c>
      <c r="E38" s="24" t="s">
        <v>197</v>
      </c>
      <c r="F38" s="25" t="s">
        <v>198</v>
      </c>
      <c r="G38" s="13">
        <v>2005</v>
      </c>
      <c r="H38" s="13">
        <v>12</v>
      </c>
      <c r="I38" s="13" t="s">
        <v>124</v>
      </c>
      <c r="J38" s="13" t="s">
        <v>125</v>
      </c>
      <c r="K38" s="24" t="s">
        <v>79</v>
      </c>
      <c r="L38" s="26" t="str">
        <f>VLOOKUP(A38, 'Concise Lot Listing'!A41:F94, 6)</f>
        <v>https://www.sothebys.com/en/buy/auction/2023/nvv-presents-vintage-perspective-napa-valley-late-release-from-the-winery-cellars/seavey-vineyard-cabernet-sauvignon-napa-valley</v>
      </c>
    </row>
    <row r="39" spans="1:12" ht="14.4" x14ac:dyDescent="0.3">
      <c r="A39" s="13">
        <v>238</v>
      </c>
      <c r="B39" s="14" t="str">
        <f t="shared" si="0"/>
        <v>Shafer Vineyards, Hillside Select, Cabernet Sauvignon, Stags Leap District 2012 (12 BT)</v>
      </c>
      <c r="C39" s="15">
        <v>500</v>
      </c>
      <c r="D39" s="15">
        <v>501</v>
      </c>
      <c r="E39" s="24" t="s">
        <v>199</v>
      </c>
      <c r="F39" s="25" t="s">
        <v>200</v>
      </c>
      <c r="G39" s="13">
        <v>2012</v>
      </c>
      <c r="H39" s="13">
        <v>12</v>
      </c>
      <c r="I39" s="13" t="s">
        <v>124</v>
      </c>
      <c r="J39" s="13" t="s">
        <v>125</v>
      </c>
      <c r="K39" s="24" t="s">
        <v>81</v>
      </c>
      <c r="L39" s="26" t="str">
        <f>VLOOKUP(A39, 'Concise Lot Listing'!A42:F95, 6)</f>
        <v>https://www.sothebys.com/en/buy/auction/2023/nvv-presents-vintage-perspective-napa-valley-late-release-from-the-winery-cellars/shafer-vineyards-hillside-select-cabernet</v>
      </c>
    </row>
    <row r="40" spans="1:12" ht="14.4" x14ac:dyDescent="0.3">
      <c r="A40" s="13">
        <v>239</v>
      </c>
      <c r="B40" s="14" t="str">
        <f t="shared" si="0"/>
        <v>Silverado Vineyards, SOLO, Cabernet Sauvignon, Stags Leap District 2011 (12 BT)</v>
      </c>
      <c r="C40" s="15">
        <v>500</v>
      </c>
      <c r="D40" s="15">
        <v>501</v>
      </c>
      <c r="E40" s="24" t="s">
        <v>201</v>
      </c>
      <c r="F40" s="25" t="s">
        <v>202</v>
      </c>
      <c r="G40" s="13">
        <v>2011</v>
      </c>
      <c r="H40" s="13">
        <v>12</v>
      </c>
      <c r="I40" s="13" t="s">
        <v>124</v>
      </c>
      <c r="J40" s="13" t="s">
        <v>125</v>
      </c>
      <c r="K40" s="24" t="s">
        <v>83</v>
      </c>
      <c r="L40" s="26" t="str">
        <f>VLOOKUP(A40, 'Concise Lot Listing'!A43:F96, 6)</f>
        <v>https://www.sothebys.com/en/buy/auction/2023/nvv-presents-vintage-perspective-napa-valley-late-release-from-the-winery-cellars/silverado-vineyards-solo-cabernet-sauvignon-stags</v>
      </c>
    </row>
    <row r="41" spans="1:12" ht="14.4" x14ac:dyDescent="0.3">
      <c r="A41" s="13">
        <v>240</v>
      </c>
      <c r="B41" s="14" t="str">
        <f t="shared" si="0"/>
        <v>SODHANI Vineyards, Cabernet Sauvignon, St. Helena 2013 (12 BT)</v>
      </c>
      <c r="C41" s="15">
        <v>500</v>
      </c>
      <c r="D41" s="15">
        <v>501</v>
      </c>
      <c r="E41" s="24" t="s">
        <v>203</v>
      </c>
      <c r="F41" s="25" t="s">
        <v>204</v>
      </c>
      <c r="G41" s="13">
        <v>2013</v>
      </c>
      <c r="H41" s="13">
        <v>12</v>
      </c>
      <c r="I41" s="13" t="s">
        <v>124</v>
      </c>
      <c r="J41" s="13" t="s">
        <v>125</v>
      </c>
      <c r="K41" s="24" t="s">
        <v>85</v>
      </c>
      <c r="L41" s="26" t="str">
        <f>VLOOKUP(A41, 'Concise Lot Listing'!A44:F97, 6)</f>
        <v>https://www.sothebys.com/en/buy/auction/2023/nvv-presents-vintage-perspective-napa-valley-late-release-from-the-winery-cellars/sodhani-vineyards-cabernet-sauvignon-st-helena</v>
      </c>
    </row>
    <row r="42" spans="1:12" ht="14.4" x14ac:dyDescent="0.3">
      <c r="A42" s="13">
        <v>241</v>
      </c>
      <c r="B42" s="14" t="str">
        <f t="shared" si="0"/>
        <v>Somerston Estate, Cabernet Sauvignon, Napa Valley 2012 (12 BT)</v>
      </c>
      <c r="C42" s="15">
        <v>500</v>
      </c>
      <c r="D42" s="15">
        <v>501</v>
      </c>
      <c r="E42" s="24" t="s">
        <v>205</v>
      </c>
      <c r="F42" s="25" t="s">
        <v>206</v>
      </c>
      <c r="G42" s="13">
        <v>2012</v>
      </c>
      <c r="H42" s="13">
        <v>12</v>
      </c>
      <c r="I42" s="13" t="s">
        <v>124</v>
      </c>
      <c r="J42" s="13" t="s">
        <v>125</v>
      </c>
      <c r="K42" s="24" t="s">
        <v>87</v>
      </c>
      <c r="L42" s="26" t="str">
        <f>VLOOKUP(A42, 'Concise Lot Listing'!A45:F98, 6)</f>
        <v>https://www.sothebys.com/en/buy/auction/2023/nvv-presents-vintage-perspective-napa-valley-late-release-from-the-winery-cellars/somerston-estate-cabernet-sauvignon-napa-valley</v>
      </c>
    </row>
    <row r="43" spans="1:12" ht="14.4" x14ac:dyDescent="0.3">
      <c r="A43" s="13">
        <v>242</v>
      </c>
      <c r="B43" s="14" t="str">
        <f t="shared" si="0"/>
        <v>Somnium, Cabernet Sauvignon, Napa Valley 2012 (12 BT)</v>
      </c>
      <c r="C43" s="15">
        <v>500</v>
      </c>
      <c r="D43" s="15">
        <v>501</v>
      </c>
      <c r="E43" s="24" t="s">
        <v>207</v>
      </c>
      <c r="F43" s="25" t="s">
        <v>208</v>
      </c>
      <c r="G43" s="13">
        <v>2012</v>
      </c>
      <c r="H43" s="13">
        <v>12</v>
      </c>
      <c r="I43" s="13" t="s">
        <v>124</v>
      </c>
      <c r="J43" s="13" t="s">
        <v>125</v>
      </c>
      <c r="K43" s="24" t="s">
        <v>89</v>
      </c>
      <c r="L43" s="26" t="str">
        <f>VLOOKUP(A43, 'Concise Lot Listing'!A46:F99, 6)</f>
        <v>https://www.sothebys.com/en/buy/auction/2023/nvv-presents-vintage-perspective-napa-valley-late-release-from-the-winery-cellars/somnium-cabernet-sauvignon-napa-valley-2012-12-bt</v>
      </c>
    </row>
    <row r="44" spans="1:12" ht="14.4" x14ac:dyDescent="0.3">
      <c r="A44" s="13">
        <v>243</v>
      </c>
      <c r="B44" s="14" t="str">
        <f t="shared" si="0"/>
        <v>Spottswoode Estate Vineyard &amp; Winery, Cabernet Sauvignon, St. Helena 2012 (12 BT)</v>
      </c>
      <c r="C44" s="15">
        <v>500</v>
      </c>
      <c r="D44" s="15">
        <v>501</v>
      </c>
      <c r="E44" s="24" t="s">
        <v>209</v>
      </c>
      <c r="F44" s="25" t="s">
        <v>210</v>
      </c>
      <c r="G44" s="13">
        <v>2012</v>
      </c>
      <c r="H44" s="13">
        <v>12</v>
      </c>
      <c r="I44" s="13" t="s">
        <v>124</v>
      </c>
      <c r="J44" s="13" t="s">
        <v>125</v>
      </c>
      <c r="K44" s="24" t="s">
        <v>91</v>
      </c>
      <c r="L44" s="26" t="str">
        <f>VLOOKUP(A44, 'Concise Lot Listing'!A47:F100, 6)</f>
        <v>https://www.sothebys.com/en/buy/auction/2023/nvv-presents-vintage-perspective-napa-valley-late-release-from-the-winery-cellars/spottswoode-estate-vineyard-winery-cabernet</v>
      </c>
    </row>
    <row r="45" spans="1:12" ht="14.4" x14ac:dyDescent="0.3">
      <c r="A45" s="13">
        <v>244</v>
      </c>
      <c r="B45" s="14" t="str">
        <f t="shared" si="0"/>
        <v>Spring Mountain Vineyard, Elivette, Red Table Wine, Spring Mountain District 2005 (12 BT)</v>
      </c>
      <c r="C45" s="15">
        <v>500</v>
      </c>
      <c r="D45" s="15">
        <v>501</v>
      </c>
      <c r="E45" s="24" t="s">
        <v>211</v>
      </c>
      <c r="F45" s="25" t="s">
        <v>212</v>
      </c>
      <c r="G45" s="13">
        <v>2005</v>
      </c>
      <c r="H45" s="13">
        <v>12</v>
      </c>
      <c r="I45" s="13" t="s">
        <v>124</v>
      </c>
      <c r="J45" s="13" t="s">
        <v>125</v>
      </c>
      <c r="K45" s="24" t="s">
        <v>93</v>
      </c>
      <c r="L45" s="26" t="str">
        <f>VLOOKUP(A45, 'Concise Lot Listing'!A48:F101, 6)</f>
        <v>https://www.sothebys.com/en/buy/auction/2023/nvv-presents-vintage-perspective-napa-valley-late-release-from-the-winery-cellars/spring-mountain-vineyard-elivette-red-table-wine</v>
      </c>
    </row>
    <row r="46" spans="1:12" ht="14.4" x14ac:dyDescent="0.3">
      <c r="A46" s="13">
        <v>245</v>
      </c>
      <c r="B46" s="14" t="str">
        <f t="shared" si="0"/>
        <v>Stag's Leap Wine Cellars, S.L.V. Estate Grown, Cabernet Sauvignon, Stags Leap District 2012 (12 BT)</v>
      </c>
      <c r="C46" s="15">
        <v>500</v>
      </c>
      <c r="D46" s="15">
        <v>501</v>
      </c>
      <c r="E46" s="24" t="s">
        <v>213</v>
      </c>
      <c r="F46" s="25" t="s">
        <v>214</v>
      </c>
      <c r="G46" s="13">
        <v>2012</v>
      </c>
      <c r="H46" s="13">
        <v>12</v>
      </c>
      <c r="I46" s="13" t="s">
        <v>124</v>
      </c>
      <c r="J46" s="13" t="s">
        <v>125</v>
      </c>
      <c r="K46" s="24" t="s">
        <v>95</v>
      </c>
      <c r="L46" s="26" t="str">
        <f>VLOOKUP(A46, 'Concise Lot Listing'!A49:F102, 6)</f>
        <v>https://www.sothebys.com/en/buy/auction/2023/nvv-presents-vintage-perspective-napa-valley-late-release-from-the-winery-cellars/stags-leap-wine-cellars-s-l-v-estate-grown</v>
      </c>
    </row>
    <row r="47" spans="1:12" ht="14.4" x14ac:dyDescent="0.3">
      <c r="A47" s="13">
        <v>246</v>
      </c>
      <c r="B47" s="14" t="str">
        <f t="shared" si="0"/>
        <v>Stewart Cellars, Cabernet Sauvignon, Napa Valley 2011 (12 BT)</v>
      </c>
      <c r="C47" s="15">
        <v>500</v>
      </c>
      <c r="D47" s="15">
        <v>501</v>
      </c>
      <c r="E47" s="24" t="s">
        <v>215</v>
      </c>
      <c r="F47" s="25" t="s">
        <v>216</v>
      </c>
      <c r="G47" s="13">
        <v>2011</v>
      </c>
      <c r="H47" s="13">
        <v>12</v>
      </c>
      <c r="I47" s="13" t="s">
        <v>124</v>
      </c>
      <c r="J47" s="13" t="s">
        <v>125</v>
      </c>
      <c r="K47" s="24" t="s">
        <v>97</v>
      </c>
      <c r="L47" s="26" t="str">
        <f>VLOOKUP(A47, 'Concise Lot Listing'!A50:F103, 6)</f>
        <v>https://www.sothebys.com/en/buy/auction/2023/nvv-presents-vintage-perspective-napa-valley-late-release-from-the-winery-cellars/stewart-cellars-cabernet-sauvignon-napa-valley</v>
      </c>
    </row>
    <row r="48" spans="1:12" ht="14.4" x14ac:dyDescent="0.3">
      <c r="A48" s="13">
        <v>247</v>
      </c>
      <c r="B48" s="14" t="str">
        <f t="shared" si="0"/>
        <v>Stony Hill Vineyard, Chardonnay, Spring Mountain District 2007 (12 BT)</v>
      </c>
      <c r="C48" s="15">
        <v>500</v>
      </c>
      <c r="D48" s="15">
        <v>501</v>
      </c>
      <c r="E48" s="24" t="s">
        <v>217</v>
      </c>
      <c r="F48" s="25" t="s">
        <v>218</v>
      </c>
      <c r="G48" s="13">
        <v>2007</v>
      </c>
      <c r="H48" s="13">
        <v>12</v>
      </c>
      <c r="I48" s="13" t="s">
        <v>124</v>
      </c>
      <c r="J48" s="13" t="s">
        <v>125</v>
      </c>
      <c r="K48" s="24" t="s">
        <v>99</v>
      </c>
      <c r="L48" s="26" t="str">
        <f>VLOOKUP(A48, 'Concise Lot Listing'!A51:F104, 6)</f>
        <v>https://www.sothebys.com/en/buy/auction/2023/nvv-presents-vintage-perspective-napa-valley-late-release-from-the-winery-cellars/stony-hill-vineyard-chardonnay-spring-mountain</v>
      </c>
    </row>
    <row r="49" spans="1:12" ht="14.4" x14ac:dyDescent="0.3">
      <c r="A49" s="13">
        <v>248</v>
      </c>
      <c r="B49" s="14" t="str">
        <f t="shared" si="0"/>
        <v>THE GRADE Cellars, Cabernet Sauvignon, Calistoga 2004 (12 BT)</v>
      </c>
      <c r="C49" s="15">
        <v>500</v>
      </c>
      <c r="D49" s="15">
        <v>501</v>
      </c>
      <c r="E49" s="24" t="s">
        <v>219</v>
      </c>
      <c r="F49" s="25" t="s">
        <v>220</v>
      </c>
      <c r="G49" s="13">
        <v>2004</v>
      </c>
      <c r="H49" s="13">
        <v>12</v>
      </c>
      <c r="I49" s="13" t="s">
        <v>124</v>
      </c>
      <c r="J49" s="13" t="s">
        <v>125</v>
      </c>
      <c r="K49" s="24" t="s">
        <v>101</v>
      </c>
      <c r="L49" s="26" t="str">
        <f>VLOOKUP(A49, 'Concise Lot Listing'!A52:F105, 6)</f>
        <v>https://www.sothebys.com/en/buy/auction/2023/nvv-presents-vintage-perspective-napa-valley-late-release-from-the-winery-cellars/the-grade-cellars-cabernet-sauvignon-calistoga</v>
      </c>
    </row>
    <row r="50" spans="1:12" ht="14.4" x14ac:dyDescent="0.3">
      <c r="A50" s="13">
        <v>249</v>
      </c>
      <c r="B50" s="14" t="str">
        <f t="shared" si="0"/>
        <v>The Mascot, Cabernet Sauvignon, Napa Valley 2010 (12 BT)</v>
      </c>
      <c r="C50" s="15">
        <v>500</v>
      </c>
      <c r="D50" s="15">
        <v>501</v>
      </c>
      <c r="E50" s="24" t="s">
        <v>221</v>
      </c>
      <c r="F50" s="25" t="s">
        <v>222</v>
      </c>
      <c r="G50" s="13">
        <v>2010</v>
      </c>
      <c r="H50" s="13">
        <v>12</v>
      </c>
      <c r="I50" s="13" t="s">
        <v>124</v>
      </c>
      <c r="J50" s="13" t="s">
        <v>125</v>
      </c>
      <c r="K50" s="24" t="s">
        <v>103</v>
      </c>
      <c r="L50" s="26" t="str">
        <f>VLOOKUP(A50, 'Concise Lot Listing'!A53:F106, 6)</f>
        <v>https://www.sothebys.com/en/buy/auction/2023/nvv-presents-vintage-perspective-napa-valley-late-release-from-the-winery-cellars/the-mascot-cabernet-sauvignon-napa-valley-2010-12</v>
      </c>
    </row>
    <row r="51" spans="1:12" ht="14.4" x14ac:dyDescent="0.3">
      <c r="A51" s="13">
        <v>250</v>
      </c>
      <c r="B51" s="14" t="str">
        <f t="shared" si="0"/>
        <v>Tierra Roja Vineyards, Cabernet Sauvignon, Oakville 2004 (12 BT)</v>
      </c>
      <c r="C51" s="15">
        <v>500</v>
      </c>
      <c r="D51" s="15">
        <v>501</v>
      </c>
      <c r="E51" s="24" t="s">
        <v>223</v>
      </c>
      <c r="F51" s="25" t="s">
        <v>224</v>
      </c>
      <c r="G51" s="13">
        <v>2004</v>
      </c>
      <c r="H51" s="13">
        <v>12</v>
      </c>
      <c r="I51" s="13" t="s">
        <v>124</v>
      </c>
      <c r="J51" s="13" t="s">
        <v>125</v>
      </c>
      <c r="K51" s="24" t="s">
        <v>105</v>
      </c>
      <c r="L51" s="26" t="str">
        <f>VLOOKUP(A51, 'Concise Lot Listing'!A54:F107, 6)</f>
        <v>https://www.sothebys.com/en/buy/auction/2023/nvv-presents-vintage-perspective-napa-valley-late-release-from-the-winery-cellars/tierra-roja-vineyards-cabernet-sauvignon-oakville</v>
      </c>
    </row>
    <row r="52" spans="1:12" ht="14.4" x14ac:dyDescent="0.3">
      <c r="A52" s="13">
        <v>251</v>
      </c>
      <c r="B52" s="14" t="str">
        <f t="shared" si="0"/>
        <v>VinRoc, Cabernet Sauvignon, Atlas Peak 2013 (12 BT)</v>
      </c>
      <c r="C52" s="15">
        <v>500</v>
      </c>
      <c r="D52" s="15">
        <v>501</v>
      </c>
      <c r="E52" s="24" t="s">
        <v>225</v>
      </c>
      <c r="F52" s="25" t="s">
        <v>226</v>
      </c>
      <c r="G52" s="13">
        <v>2013</v>
      </c>
      <c r="H52" s="13">
        <v>12</v>
      </c>
      <c r="I52" s="13" t="s">
        <v>124</v>
      </c>
      <c r="J52" s="13" t="s">
        <v>125</v>
      </c>
      <c r="K52" s="24" t="s">
        <v>107</v>
      </c>
      <c r="L52" s="26" t="str">
        <f>VLOOKUP(A52, 'Concise Lot Listing'!A55:F108, 6)</f>
        <v>https://www.sothebys.com/en/buy/auction/2023/nvv-presents-vintage-perspective-napa-valley-late-release-from-the-winery-cellars/vinroc-cabernet-sauvignon-atlas-peak-2013-12-bt</v>
      </c>
    </row>
    <row r="53" spans="1:12" ht="14.4" x14ac:dyDescent="0.3">
      <c r="A53" s="13">
        <v>252</v>
      </c>
      <c r="B53" s="14" t="str">
        <f t="shared" si="0"/>
        <v>Young Inglewood Vineyards, Estate, Cabernet Sauvignon, St. Helena 2009 (12 BT)</v>
      </c>
      <c r="C53" s="15">
        <v>500</v>
      </c>
      <c r="D53" s="15">
        <v>501</v>
      </c>
      <c r="E53" s="24" t="s">
        <v>227</v>
      </c>
      <c r="F53" s="25" t="s">
        <v>228</v>
      </c>
      <c r="G53" s="13">
        <v>2009</v>
      </c>
      <c r="H53" s="13">
        <v>12</v>
      </c>
      <c r="I53" s="13" t="s">
        <v>124</v>
      </c>
      <c r="J53" s="13" t="s">
        <v>125</v>
      </c>
      <c r="K53" s="24" t="s">
        <v>109</v>
      </c>
      <c r="L53" s="26" t="str">
        <f>VLOOKUP(A53, 'Concise Lot Listing'!A56:F109, 6)</f>
        <v>https://www.sothebys.com/en/buy/auction/2023/nvv-presents-vintage-perspective-napa-valley-late-release-from-the-winery-cellars/young-inglewood-vineyards-estate-cabernet</v>
      </c>
    </row>
    <row r="54" spans="1:12" ht="14.4" x14ac:dyDescent="0.3">
      <c r="A54" s="13">
        <v>253</v>
      </c>
      <c r="B54" s="14" t="str">
        <f t="shared" si="0"/>
        <v>Long Meadow Ranch Winery, Cabernet Sauvignon, Napa Valley 2008 (6 MAG)</v>
      </c>
      <c r="C54" s="15">
        <v>500</v>
      </c>
      <c r="D54" s="15">
        <v>501</v>
      </c>
      <c r="E54" s="24" t="s">
        <v>229</v>
      </c>
      <c r="F54" s="25" t="s">
        <v>230</v>
      </c>
      <c r="G54" s="13">
        <v>2008</v>
      </c>
      <c r="H54" s="13">
        <v>6</v>
      </c>
      <c r="I54" s="13" t="s">
        <v>144</v>
      </c>
      <c r="J54" s="13" t="s">
        <v>125</v>
      </c>
      <c r="K54" s="24" t="s">
        <v>111</v>
      </c>
      <c r="L54" s="26" t="str">
        <f>VLOOKUP(A54, 'Concise Lot Listing'!A57:F110, 6)</f>
        <v>https://www.sothebys.com/en/buy/auction/2023/nvv-presents-vintage-perspective-napa-valley-late-release-from-the-winery-cellars/long-meadow-ranch-winery-cabernet-sauvignon-napa</v>
      </c>
    </row>
    <row r="55" spans="1:12" ht="14.4" x14ac:dyDescent="0.3">
      <c r="A55" s="13">
        <v>254</v>
      </c>
      <c r="B55" s="14" t="str">
        <f t="shared" si="0"/>
        <v>Buoncristiani Family Winery, 10th Anniversary Bottling, Cabernet Sauvignon, Napa Valley 2008 (12 BT)</v>
      </c>
      <c r="C55" s="15">
        <v>500</v>
      </c>
      <c r="D55" s="15">
        <v>501</v>
      </c>
      <c r="E55" s="24" t="s">
        <v>231</v>
      </c>
      <c r="F55" s="25" t="s">
        <v>232</v>
      </c>
      <c r="G55" s="13">
        <v>2008</v>
      </c>
      <c r="H55" s="13">
        <v>12</v>
      </c>
      <c r="I55" s="13" t="s">
        <v>124</v>
      </c>
      <c r="J55" s="13" t="s">
        <v>125</v>
      </c>
      <c r="K55" s="24" t="s">
        <v>113</v>
      </c>
      <c r="L55" s="26" t="str">
        <f>VLOOKUP(A55, 'Concise Lot Listing'!A58:F111, 6)</f>
        <v>https://www.sothebys.com/en/buy/auction/2023/nvv-presents-vintage-perspective-napa-valley-late-release-from-the-winery-cellars/buoncristiani-family-winery-10th-anniversary</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Concise Lot Listing</vt:lpstr>
      <vt:lpstr>Detailed Lot Listing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Jacoby, Madigan</dc:creator>
  <cp:lastModifiedBy>Carrigan, Wei-Ling</cp:lastModifiedBy>
  <dcterms:created xsi:type="dcterms:W3CDTF">2023-02-10T19:08:45Z</dcterms:created>
  <dcterms:modified xsi:type="dcterms:W3CDTF">2023-02-10T19:55:12Z</dcterms:modified>
</cp:coreProperties>
</file>